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3"/>
  </bookViews>
  <sheets>
    <sheet name="U11要項  " sheetId="30" r:id="rId1"/>
    <sheet name="U11winterleague（AB)" sheetId="28" r:id="rId2"/>
    <sheet name="U11winterleague (CD)" sheetId="31" r:id="rId3"/>
    <sheet name="星取表" sheetId="34" r:id="rId4"/>
    <sheet name="Sheet1" sheetId="32" r:id="rId5"/>
  </sheets>
  <definedNames>
    <definedName name="_xlnm.Print_Area" localSheetId="2">'U11winterleague (CD)'!$A$1:$I$40</definedName>
    <definedName name="_xlnm.Print_Area" localSheetId="1">'U11winterleague（AB)'!$A$1:$I$40</definedName>
    <definedName name="_xlnm.Print_Area" localSheetId="0">'U11要項  '!$A$1:$I$42</definedName>
  </definedNames>
  <calcPr calcId="144525"/>
</workbook>
</file>

<file path=xl/sharedStrings.xml><?xml version="1.0" encoding="utf-8"?>
<sst xmlns="http://schemas.openxmlformats.org/spreadsheetml/2006/main" count="613" uniqueCount="258">
  <si>
    <t>U11　Winter Futsal League　☃　2022/23　大会要項</t>
  </si>
  <si>
    <t>主　　催</t>
  </si>
  <si>
    <t>・川西JFCスポーツ少年団</t>
  </si>
  <si>
    <t>後　　援</t>
  </si>
  <si>
    <t>・米沢地区サッカー協会4種委員会　・南陽市サッカー協会</t>
  </si>
  <si>
    <t>開催期間</t>
  </si>
  <si>
    <t>・2022/12/17(土)～2023/1/15（日).2/25(土）　（3日間）</t>
  </si>
  <si>
    <r>
      <rPr>
        <sz val="11"/>
        <color indexed="8"/>
        <rFont val="UD デジタル 教科書体 N-R"/>
        <charset val="128"/>
      </rPr>
      <t xml:space="preserve">・U11　  </t>
    </r>
    <r>
      <rPr>
        <sz val="11"/>
        <color rgb="FF000000"/>
        <rFont val="UD デジタル 教科書体 N-R"/>
        <charset val="128"/>
      </rPr>
      <t>午前の部　</t>
    </r>
    <r>
      <rPr>
        <sz val="11"/>
        <color indexed="8"/>
        <rFont val="UD デジタル 教科書体 N-R"/>
        <charset val="128"/>
      </rPr>
      <t>8チーム 　午後の部　8チーム　合計16チーム</t>
    </r>
  </si>
  <si>
    <t>会　　場</t>
  </si>
  <si>
    <t>・川西町町民体育館</t>
  </si>
  <si>
    <t>参加チーム</t>
  </si>
  <si>
    <t>・各カテゴリー埋まり次第終了　</t>
  </si>
  <si>
    <t>参加条件</t>
  </si>
  <si>
    <t>・スポーツ安全協会傷害保険などの傷害保険に全員加入していること</t>
  </si>
  <si>
    <t>参加費</t>
  </si>
  <si>
    <r>
      <rPr>
        <u/>
        <sz val="11"/>
        <color rgb="FFFF0000"/>
        <rFont val="UD デジタル 教科書体 N-R"/>
        <charset val="128"/>
      </rPr>
      <t>￥9,000円</t>
    </r>
    <r>
      <rPr>
        <sz val="11"/>
        <color indexed="8"/>
        <rFont val="UD デジタル 教科書体 N-R"/>
        <charset val="128"/>
      </rPr>
      <t>　各チーム</t>
    </r>
  </si>
  <si>
    <t>競技方法</t>
  </si>
  <si>
    <t>参加チーム4ブロック総当たり戦行い4月開催予定のバーモント新人戦に繋げる</t>
  </si>
  <si>
    <t>試合球3号公認球を使用し、各チーム持ちよりとする</t>
  </si>
  <si>
    <t>審　　判</t>
  </si>
  <si>
    <t>有資格者、各チーム1名が割当られた試合を帯同で審判で行う</t>
  </si>
  <si>
    <t>審判は2人制とする当該チーム（各チーム1名ずつ）</t>
  </si>
  <si>
    <t>アシスタント・タイムキーパー1名づつ（保護者可）協力下さい</t>
  </si>
  <si>
    <t>競技規定</t>
  </si>
  <si>
    <t>・２０２２年　（財）日本フットサル協会制定「5人制フットサル競技規則に準ずる」</t>
  </si>
  <si>
    <r>
      <rPr>
        <sz val="11"/>
        <color indexed="8"/>
        <rFont val="UD デジタル 教科書体 N-R"/>
        <charset val="128"/>
      </rPr>
      <t>・競技時間は予選　</t>
    </r>
    <r>
      <rPr>
        <sz val="11"/>
        <color rgb="FFFF0000"/>
        <rFont val="UD デジタル 教科書体 N-R"/>
        <charset val="128"/>
      </rPr>
      <t>10-3-10　</t>
    </r>
    <r>
      <rPr>
        <sz val="11"/>
        <rFont val="UD デジタル 教科書体 N-R"/>
        <charset val="128"/>
      </rPr>
      <t>と</t>
    </r>
    <r>
      <rPr>
        <sz val="11"/>
        <color indexed="8"/>
        <rFont val="UD デジタル 教科書体 N-R"/>
        <charset val="128"/>
      </rPr>
      <t>する(ランニングタイム）1日3試合程度</t>
    </r>
  </si>
  <si>
    <t>・リーグ戦の順位決定は勝ち点制とし、勝ちは３点、引分けは１点、負けは０点とし</t>
  </si>
  <si>
    <t>順位は勝ち点、得失点差、総得点、総失点の順で決定する</t>
  </si>
  <si>
    <t>全てが同じであれば、当該チームのよるＰＫ戦で順位を決める(3人）</t>
  </si>
  <si>
    <t>　4人目からのサドンデス方式で決する（ベンチ少ない数に合わせることも可）</t>
  </si>
  <si>
    <t>・交代は自由にできる（再入場可）</t>
  </si>
  <si>
    <t>・イエローカード2回レッドカードは次の１試合出場停止とする</t>
  </si>
  <si>
    <t>その他</t>
  </si>
  <si>
    <t>人数不足で6年生追加チーム・合同チーム承認するが、順位に反映しないとする</t>
  </si>
  <si>
    <t>新型インフルエンザ対策</t>
  </si>
  <si>
    <t>（新型インフルエンザ蔓延により急な大会中止もございます）</t>
  </si>
  <si>
    <t>・参加者全員、かぜ症状がある方は参加しない×マスク着用徹底</t>
  </si>
  <si>
    <t>・ビブスでの交代を行わないとし、交代選手はコート出た時点で入場OKとする</t>
  </si>
  <si>
    <t>・試合前後のセレモニー、ベンチ挨拶は行わない</t>
  </si>
  <si>
    <t>・プレーしている方以外のベンチ入り選手.スタッフ全員マスク着用</t>
  </si>
  <si>
    <t>・各チームで消毒持参し、毎試合選手の手消毒行う</t>
  </si>
  <si>
    <t>・施設に入る方全員、健康チェック表、検温、消毒、マスク着用の徹底</t>
  </si>
  <si>
    <t>・食事は基本的に取らない</t>
  </si>
  <si>
    <t>・試合終了後、ベンチ.ボールの消毒実施</t>
  </si>
  <si>
    <r>
      <rPr>
        <sz val="11"/>
        <color indexed="8"/>
        <rFont val="UD デジタル 教科書体 N-R"/>
        <charset val="128"/>
      </rPr>
      <t>・引率保護者</t>
    </r>
    <r>
      <rPr>
        <sz val="11"/>
        <rFont val="UD デジタル 教科書体 N-R"/>
        <charset val="128"/>
      </rPr>
      <t>　各チーム</t>
    </r>
    <r>
      <rPr>
        <sz val="11"/>
        <color rgb="FFFF0000"/>
        <rFont val="UD デジタル 教科書体 N-R"/>
        <charset val="128"/>
      </rPr>
      <t>15名以内</t>
    </r>
    <r>
      <rPr>
        <sz val="11"/>
        <rFont val="UD デジタル 教科書体 N-R"/>
        <charset val="128"/>
      </rPr>
      <t>の徹底　</t>
    </r>
    <r>
      <rPr>
        <sz val="11"/>
        <color rgb="FFFF0000"/>
        <rFont val="UD デジタル 教科書体 N-R"/>
        <charset val="128"/>
      </rPr>
      <t>※感染状況により無観客開催へ変更</t>
    </r>
  </si>
  <si>
    <r>
      <rPr>
        <sz val="11"/>
        <color indexed="8"/>
        <rFont val="UD デジタル 教科書体 N-R"/>
        <charset val="128"/>
      </rPr>
      <t>・引率スタッフ</t>
    </r>
    <r>
      <rPr>
        <sz val="11"/>
        <color rgb="FFFF0000"/>
        <rFont val="UD デジタル 教科書体 N-R"/>
        <charset val="128"/>
      </rPr>
      <t>　3名以内</t>
    </r>
  </si>
  <si>
    <r>
      <rPr>
        <sz val="11"/>
        <color indexed="8"/>
        <rFont val="UD デジタル 教科書体 N-R"/>
        <charset val="128"/>
      </rPr>
      <t>・選手人数　</t>
    </r>
    <r>
      <rPr>
        <sz val="11"/>
        <color rgb="FFFF0000"/>
        <rFont val="UD デジタル 教科書体 N-R"/>
        <charset val="128"/>
      </rPr>
      <t>5～15名</t>
    </r>
    <r>
      <rPr>
        <sz val="11"/>
        <color indexed="8"/>
        <rFont val="UD デジタル 教科書体 N-R"/>
        <charset val="128"/>
      </rPr>
      <t>までとする。</t>
    </r>
  </si>
  <si>
    <t>・大会終了後2週間以内に新型インフルエンザに罹った場合、必ず事務局へ連絡する</t>
  </si>
  <si>
    <t>名簿に名前ない方は入場できません×</t>
  </si>
  <si>
    <t>※子供の安全のために！ご理解とご協力よろしくお願いします</t>
  </si>
  <si>
    <t>監督会議</t>
  </si>
  <si>
    <r>
      <rPr>
        <sz val="11"/>
        <color rgb="FFFF0000"/>
        <rFont val="UD デジタル 教科書体 N-R"/>
        <charset val="128"/>
      </rPr>
      <t>9：00　　 　</t>
    </r>
    <r>
      <rPr>
        <sz val="11"/>
        <rFont val="UD デジタル 教科書体 N-R"/>
        <charset val="128"/>
      </rPr>
      <t>アリーナ右側　ミーティングルーム　午前の部</t>
    </r>
  </si>
  <si>
    <r>
      <rPr>
        <sz val="11"/>
        <color rgb="FFFF0000"/>
        <rFont val="UD デジタル 教科書体 N-R"/>
        <charset val="128"/>
      </rPr>
      <t>13：00　　　</t>
    </r>
    <r>
      <rPr>
        <sz val="11"/>
        <rFont val="UD デジタル 教科書体 N-R"/>
        <charset val="128"/>
      </rPr>
      <t>アリーナ右側　ミーティングルーム　午後の部</t>
    </r>
  </si>
  <si>
    <t>Y1</t>
  </si>
  <si>
    <t>Y2</t>
  </si>
  <si>
    <t>Y3</t>
  </si>
  <si>
    <t>Y4</t>
  </si>
  <si>
    <t>A</t>
  </si>
  <si>
    <t>B</t>
  </si>
  <si>
    <t>C</t>
  </si>
  <si>
    <t>D</t>
  </si>
  <si>
    <t>↓</t>
  </si>
  <si>
    <t>A.B</t>
  </si>
  <si>
    <t>C.D</t>
  </si>
  <si>
    <t>1位</t>
  </si>
  <si>
    <t>3位</t>
  </si>
  <si>
    <t>2位</t>
  </si>
  <si>
    <t>4位</t>
  </si>
  <si>
    <t>A.B.C.D</t>
  </si>
  <si>
    <t>5位</t>
  </si>
  <si>
    <t>7位</t>
  </si>
  <si>
    <t>6位</t>
  </si>
  <si>
    <t>8位</t>
  </si>
  <si>
    <t>グループ</t>
  </si>
  <si>
    <t>節</t>
  </si>
  <si>
    <t>日付</t>
  </si>
  <si>
    <t>時間</t>
  </si>
  <si>
    <t>対戦A</t>
  </si>
  <si>
    <t>対戦B</t>
  </si>
  <si>
    <t>会場</t>
  </si>
  <si>
    <t>主幹</t>
  </si>
  <si>
    <t>1</t>
  </si>
  <si>
    <t>12/17(土）</t>
  </si>
  <si>
    <t>ヒーローズ</t>
  </si>
  <si>
    <t>フェニックス</t>
  </si>
  <si>
    <t>川西町体育館</t>
  </si>
  <si>
    <t>ステージ側</t>
  </si>
  <si>
    <t>午後チーム</t>
  </si>
  <si>
    <t>アビーカ</t>
  </si>
  <si>
    <t>北部FC</t>
  </si>
  <si>
    <t>北部</t>
  </si>
  <si>
    <t>8：00会場準備</t>
  </si>
  <si>
    <t>入口側</t>
  </si>
  <si>
    <t>会場撤収</t>
  </si>
  <si>
    <t>レッドライオンズ</t>
  </si>
  <si>
    <t>川西</t>
  </si>
  <si>
    <t>A.B　ﾌﾞﾛｯｸ</t>
  </si>
  <si>
    <t>アステラーソ</t>
  </si>
  <si>
    <t>窪田</t>
  </si>
  <si>
    <t>川西JFC</t>
  </si>
  <si>
    <t>REDLIONS</t>
  </si>
  <si>
    <t>アステラーソ高畠</t>
  </si>
  <si>
    <t>HIRO'S</t>
  </si>
  <si>
    <t>窪田SC</t>
  </si>
  <si>
    <t>2</t>
  </si>
  <si>
    <t>2023　1/15(日）</t>
  </si>
  <si>
    <t>A1位北部FC</t>
  </si>
  <si>
    <t>A2位アビーカ</t>
  </si>
  <si>
    <t>午前チーム</t>
  </si>
  <si>
    <t>B1位川西JFC</t>
  </si>
  <si>
    <t>B2位アステラーソ</t>
  </si>
  <si>
    <t>会場準備</t>
  </si>
  <si>
    <t>A3位フェニックス</t>
  </si>
  <si>
    <t>A4位HIRO’S</t>
  </si>
  <si>
    <t>B3位REDLIONS</t>
  </si>
  <si>
    <t>B4位窪田SC</t>
  </si>
  <si>
    <t>3</t>
  </si>
  <si>
    <t>2/26(日）</t>
  </si>
  <si>
    <t>AB1位川西JFC</t>
  </si>
  <si>
    <t>AB2位アステラーソ</t>
  </si>
  <si>
    <t>南陽市民体育館</t>
  </si>
  <si>
    <t>CD1位南陽WEST</t>
  </si>
  <si>
    <t>CD2位興譲小SSS</t>
  </si>
  <si>
    <t>AB3位北部FC</t>
  </si>
  <si>
    <t>AB4位アビーカ</t>
  </si>
  <si>
    <t>1-4位</t>
  </si>
  <si>
    <t>CD3位FC宮内</t>
  </si>
  <si>
    <t>CD4位アルカディア</t>
  </si>
  <si>
    <t>予備日</t>
  </si>
  <si>
    <t>各小学校体育館</t>
  </si>
  <si>
    <t>各自設定</t>
  </si>
  <si>
    <t>宮内</t>
  </si>
  <si>
    <t>南原若鷹</t>
  </si>
  <si>
    <t>FC宮内</t>
  </si>
  <si>
    <t>高畠蹴友</t>
  </si>
  <si>
    <t>アルカディア</t>
  </si>
  <si>
    <t>C.D　ﾌﾞﾛｯｸ</t>
  </si>
  <si>
    <t>南陽</t>
  </si>
  <si>
    <t>東部</t>
  </si>
  <si>
    <t>17：00完全撤収</t>
  </si>
  <si>
    <t>興譲小</t>
  </si>
  <si>
    <t>グラッソ</t>
  </si>
  <si>
    <t>南陽WEST</t>
  </si>
  <si>
    <t>東部SSS</t>
  </si>
  <si>
    <t>興譲小SSS</t>
  </si>
  <si>
    <t>FCグラッソ</t>
  </si>
  <si>
    <t>C1位ＦＣ宮内</t>
  </si>
  <si>
    <t>C2位FCアルカディア</t>
  </si>
  <si>
    <t>D1位興譲小</t>
  </si>
  <si>
    <t>D2位南陽WEST</t>
  </si>
  <si>
    <t>C3位南原若鷹</t>
  </si>
  <si>
    <t>C4位高畠就友</t>
  </si>
  <si>
    <t>D3位グラッソ</t>
  </si>
  <si>
    <t>D4位東部SSS</t>
  </si>
  <si>
    <t>高畠就友</t>
  </si>
  <si>
    <t>C2位アルカディア</t>
  </si>
  <si>
    <t>D3位東部SSS</t>
  </si>
  <si>
    <t>AB5位窪田SC</t>
  </si>
  <si>
    <t>AB6位フェニックス</t>
  </si>
  <si>
    <t>CD5位高畠就友</t>
  </si>
  <si>
    <t>CD6位東部SSS</t>
  </si>
  <si>
    <t>5-8位</t>
  </si>
  <si>
    <t>AB7位HIROS</t>
  </si>
  <si>
    <t>AB8位REDLIONS</t>
  </si>
  <si>
    <t>CD7位グラッソ</t>
  </si>
  <si>
    <t>CD8位南原若鷹</t>
  </si>
  <si>
    <t>星取表</t>
  </si>
  <si>
    <t>12/17リーグ</t>
  </si>
  <si>
    <t>Ａブロック</t>
  </si>
  <si>
    <t>勝</t>
  </si>
  <si>
    <t>負</t>
  </si>
  <si>
    <t>分</t>
  </si>
  <si>
    <t>勝点</t>
  </si>
  <si>
    <t>得点</t>
  </si>
  <si>
    <t>失点</t>
  </si>
  <si>
    <t>得失</t>
  </si>
  <si>
    <t>順位</t>
  </si>
  <si>
    <t>FCｱﾙｶﾃﾞｨｱ</t>
  </si>
  <si>
    <t>米沢ﾌｪﾆｯｸｽ</t>
  </si>
  <si>
    <t>アビーカ米沢</t>
  </si>
  <si>
    <t>Ｂブロック</t>
  </si>
  <si>
    <t>Ｃブロック</t>
  </si>
  <si>
    <t>ＦＣ宮内</t>
  </si>
  <si>
    <t>ｱﾋﾞｰｶ米沢</t>
  </si>
  <si>
    <t>南原若貴</t>
  </si>
  <si>
    <t>FCアルカディア</t>
  </si>
  <si>
    <t>Ｄブロック</t>
  </si>
  <si>
    <t>１/１５リーグ</t>
  </si>
  <si>
    <t>AB12ブロック</t>
  </si>
  <si>
    <t>A1北部FC</t>
  </si>
  <si>
    <t>A2アビーカ</t>
  </si>
  <si>
    <t>B1川西JFC</t>
  </si>
  <si>
    <t>B2アステラーソ</t>
  </si>
  <si>
    <t>AB34ブロック</t>
  </si>
  <si>
    <t>A3フェニックス</t>
  </si>
  <si>
    <t>A4HIRO'S</t>
  </si>
  <si>
    <t>B3REDLIONS</t>
  </si>
  <si>
    <t>B4窪田SC</t>
  </si>
  <si>
    <t>CD12ブロック</t>
  </si>
  <si>
    <t>C1FC宮内</t>
  </si>
  <si>
    <t>C2FCアルカディア</t>
  </si>
  <si>
    <t>D1興譲小SSS</t>
  </si>
  <si>
    <t>D2南陽WEST</t>
  </si>
  <si>
    <t>CD34ブロック</t>
  </si>
  <si>
    <t>C3南原若鷹</t>
  </si>
  <si>
    <t>C4高畠就友</t>
  </si>
  <si>
    <t>D3FCグラッソ</t>
  </si>
  <si>
    <t>D4東部SSS</t>
  </si>
  <si>
    <t>２／２６リーグ</t>
  </si>
  <si>
    <t>12</t>
  </si>
  <si>
    <t>AB1川西JFC</t>
  </si>
  <si>
    <t>AB2アステラーソ</t>
  </si>
  <si>
    <t>CD1南陽WEST</t>
  </si>
  <si>
    <t>CD2興譲小SSS</t>
  </si>
  <si>
    <t>34</t>
  </si>
  <si>
    <t>AB3北部FC</t>
  </si>
  <si>
    <t>AB4アビーカ</t>
  </si>
  <si>
    <t>CD3FC宮内</t>
  </si>
  <si>
    <t>CD4アルカディア</t>
  </si>
  <si>
    <t>56</t>
  </si>
  <si>
    <t>AB5窪田SC</t>
  </si>
  <si>
    <t>AB6フェニックス</t>
  </si>
  <si>
    <t>CD5高畠就友</t>
  </si>
  <si>
    <t>CD6東部SSS</t>
  </si>
  <si>
    <t>78</t>
  </si>
  <si>
    <t>AB7HIROS</t>
  </si>
  <si>
    <t>AB8REDLIONS</t>
  </si>
  <si>
    <t>CD7グラッソ</t>
  </si>
  <si>
    <t>CD8南原若鷹</t>
  </si>
  <si>
    <t>各種大会予算書</t>
  </si>
  <si>
    <t>対象大会</t>
  </si>
  <si>
    <t>U11ウインターリーグ</t>
  </si>
  <si>
    <t>3日間</t>
  </si>
  <si>
    <t>U12おしょうしな大会</t>
  </si>
  <si>
    <t>2日間</t>
  </si>
  <si>
    <t>収支</t>
  </si>
  <si>
    <t>￥3,000　×　5日間　×　16チーム</t>
  </si>
  <si>
    <t>合計　¥240,000円</t>
  </si>
  <si>
    <t>支出</t>
  </si>
  <si>
    <t>項目</t>
  </si>
  <si>
    <t>金額</t>
  </si>
  <si>
    <t>備考</t>
  </si>
  <si>
    <t>会場使用料</t>
  </si>
  <si>
    <t>8：00～17：00（18：00）</t>
  </si>
  <si>
    <t>￥15,000～￥20,000円(1日）</t>
  </si>
  <si>
    <t>川西町体育館　・　南陽市体育館</t>
  </si>
  <si>
    <t>会場備品</t>
  </si>
  <si>
    <t>ラインテープ(1日）¥2,600　×　4個</t>
  </si>
  <si>
    <t>￥10,000円程度(1日）</t>
  </si>
  <si>
    <t>昼食</t>
  </si>
  <si>
    <t>運営分16個　¥900円　×　16個</t>
  </si>
  <si>
    <t>￥14,000円程度</t>
  </si>
  <si>
    <t>燃料費</t>
  </si>
  <si>
    <t>灯油（川西町体育館）3缶</t>
  </si>
  <si>
    <t>￥7000円程度</t>
  </si>
  <si>
    <t>備品</t>
  </si>
  <si>
    <t>消毒・ごみ袋等</t>
  </si>
  <si>
    <t>合計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</si>
</sst>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General;General;"/>
    <numFmt numFmtId="177" formatCode="&quot;\&quot;#,##0_);[Red]\(&quot;\&quot;#,##0\)"/>
    <numFmt numFmtId="178" formatCode="_-&quot;\&quot;* #,##0.00_-\ ;\-&quot;\&quot;* #,##0.00_-\ ;_-&quot;\&quot;* &quot;-&quot;??_-\ ;_-@_-"/>
    <numFmt numFmtId="179" formatCode="_ * #,##0_ ;_ * \-#,##0_ ;_ * &quot;-&quot;??_ ;_ @_ "/>
    <numFmt numFmtId="180" formatCode="_-&quot;\&quot;* #,##0_-\ ;\-&quot;\&quot;* #,##0_-\ ;_-&quot;\&quot;* &quot;-&quot;??_-\ ;_-@_-"/>
    <numFmt numFmtId="181" formatCode="0_ "/>
    <numFmt numFmtId="182" formatCode="0_);[Red]\(0\)"/>
  </numFmts>
  <fonts count="52">
    <font>
      <sz val="11"/>
      <color theme="1"/>
      <name val="Yu Gothic"/>
      <charset val="134"/>
      <scheme val="minor"/>
    </font>
    <font>
      <sz val="20"/>
      <color theme="1"/>
      <name val="Yu Gothic"/>
      <charset val="134"/>
      <scheme val="minor"/>
    </font>
    <font>
      <sz val="16"/>
      <color theme="1"/>
      <name val="Yu Gothic"/>
      <charset val="134"/>
      <scheme val="minor"/>
    </font>
    <font>
      <sz val="16"/>
      <color theme="1"/>
      <name val="Yu Gothic"/>
      <charset val="128"/>
      <scheme val="minor"/>
    </font>
    <font>
      <sz val="11"/>
      <name val="ＭＳ ゴシック"/>
      <charset val="128"/>
    </font>
    <font>
      <b/>
      <sz val="11"/>
      <name val="ＭＳ ゴシック"/>
      <charset val="128"/>
    </font>
    <font>
      <sz val="14"/>
      <name val="ＭＳ ゴシック"/>
      <charset val="128"/>
    </font>
    <font>
      <sz val="11"/>
      <name val="ＭＳ Ｐゴシック"/>
      <charset val="128"/>
    </font>
    <font>
      <i/>
      <sz val="11"/>
      <name val="ＭＳ ゴシック"/>
      <charset val="128"/>
    </font>
    <font>
      <sz val="9"/>
      <color theme="1"/>
      <name val="Yu Gothic"/>
      <charset val="128"/>
      <scheme val="minor"/>
    </font>
    <font>
      <b/>
      <sz val="9"/>
      <color theme="1"/>
      <name val="Yu Gothic"/>
      <charset val="128"/>
      <scheme val="minor"/>
    </font>
    <font>
      <sz val="8"/>
      <color theme="1"/>
      <name val="Yu Gothic"/>
      <charset val="128"/>
      <scheme val="minor"/>
    </font>
    <font>
      <sz val="8"/>
      <color theme="1"/>
      <name val="Yu Gothic"/>
      <charset val="134"/>
      <scheme val="minor"/>
    </font>
    <font>
      <sz val="11"/>
      <color indexed="8"/>
      <name val="ＭＳ Ｐゴシック"/>
      <charset val="128"/>
    </font>
    <font>
      <sz val="20"/>
      <color indexed="8"/>
      <name val="UD デジタル 教科書体 N-R"/>
      <charset val="128"/>
    </font>
    <font>
      <sz val="11"/>
      <color indexed="8"/>
      <name val="UD デジタル 教科書体 N-R"/>
      <charset val="128"/>
    </font>
    <font>
      <sz val="11"/>
      <color rgb="FF000000"/>
      <name val="UD デジタル 教科書体 N-R"/>
      <charset val="128"/>
    </font>
    <font>
      <sz val="11"/>
      <name val="UD デジタル 教科書体 N-R"/>
      <charset val="128"/>
    </font>
    <font>
      <u/>
      <sz val="11"/>
      <color rgb="FFFF0000"/>
      <name val="UD デジタル 教科書体 N-R"/>
      <charset val="128"/>
    </font>
    <font>
      <u/>
      <sz val="11"/>
      <color indexed="8"/>
      <name val="UD デジタル 教科書体 N-R"/>
      <charset val="128"/>
    </font>
    <font>
      <sz val="11"/>
      <color rgb="FFFF0000"/>
      <name val="UD デジタル 教科書体 N-R"/>
      <charset val="128"/>
    </font>
    <font>
      <sz val="12"/>
      <name val="UD Digi Kyokasho N-B"/>
      <charset val="128"/>
    </font>
    <font>
      <sz val="24"/>
      <name val="UD Digi Kyokasho N-B"/>
      <charset val="128"/>
    </font>
    <font>
      <sz val="11"/>
      <name val="UD Digi Kyokasho N-B"/>
      <charset val="128"/>
    </font>
    <font>
      <sz val="12"/>
      <name val="ＭＳ Ｐゴシック"/>
      <charset val="128"/>
    </font>
    <font>
      <sz val="11"/>
      <color indexed="8"/>
      <name val="UD Digi Kyokasho N-B"/>
      <charset val="128"/>
    </font>
    <font>
      <sz val="11"/>
      <color rgb="FF000000"/>
      <name val="ＭＳ Ｐゴシック"/>
      <charset val="128"/>
    </font>
    <font>
      <sz val="11"/>
      <color theme="1"/>
      <name val="Yu Gothic"/>
      <charset val="134"/>
      <scheme val="minor"/>
    </font>
    <font>
      <sz val="11"/>
      <color theme="1"/>
      <name val="Yu Gothic"/>
      <charset val="0"/>
      <scheme val="minor"/>
    </font>
    <font>
      <sz val="11"/>
      <color rgb="FF9C6500"/>
      <name val="Yu Gothic"/>
      <charset val="0"/>
      <scheme val="minor"/>
    </font>
    <font>
      <b/>
      <sz val="11"/>
      <color theme="1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sz val="11"/>
      <color rgb="FFFF0000"/>
      <name val="Yu Gothic"/>
      <charset val="0"/>
      <scheme val="minor"/>
    </font>
    <font>
      <u/>
      <sz val="11"/>
      <color theme="10"/>
      <name val="ＭＳ Ｐゴシック"/>
      <charset val="128"/>
    </font>
    <font>
      <sz val="11"/>
      <color theme="0"/>
      <name val="Yu Gothic"/>
      <charset val="0"/>
      <scheme val="minor"/>
    </font>
    <font>
      <b/>
      <sz val="11"/>
      <color rgb="FF3F3F3F"/>
      <name val="Yu Gothic"/>
      <charset val="0"/>
      <scheme val="minor"/>
    </font>
    <font>
      <sz val="11"/>
      <color rgb="FF3F3F76"/>
      <name val="Yu Gothic"/>
      <charset val="0"/>
      <scheme val="minor"/>
    </font>
    <font>
      <b/>
      <sz val="11"/>
      <color rgb="FFFA7D00"/>
      <name val="Yu Gothic"/>
      <charset val="0"/>
      <scheme val="minor"/>
    </font>
    <font>
      <b/>
      <sz val="15"/>
      <color theme="3"/>
      <name val="Yu Gothic"/>
      <charset val="134"/>
      <scheme val="minor"/>
    </font>
    <font>
      <sz val="11"/>
      <color rgb="FF000000"/>
      <name val="MS PGothic"/>
      <charset val="128"/>
    </font>
    <font>
      <b/>
      <sz val="11"/>
      <color rgb="FFFFFFFF"/>
      <name val="Yu Gothic"/>
      <charset val="0"/>
      <scheme val="minor"/>
    </font>
    <font>
      <b/>
      <sz val="11"/>
      <color theme="3"/>
      <name val="Yu Gothic"/>
      <charset val="134"/>
      <scheme val="minor"/>
    </font>
    <font>
      <b/>
      <sz val="18"/>
      <color theme="3"/>
      <name val="Yu Gothic"/>
      <charset val="134"/>
      <scheme val="minor"/>
    </font>
    <font>
      <sz val="11"/>
      <color rgb="FFFA7D00"/>
      <name val="Yu Gothic"/>
      <charset val="0"/>
      <scheme val="minor"/>
    </font>
    <font>
      <u/>
      <sz val="11"/>
      <color rgb="FF0000FF"/>
      <name val="Yu Gothic"/>
      <charset val="0"/>
      <scheme val="minor"/>
    </font>
    <font>
      <u/>
      <sz val="11"/>
      <color indexed="12"/>
      <name val="ＭＳ Ｐゴシック"/>
      <charset val="128"/>
    </font>
    <font>
      <i/>
      <sz val="11"/>
      <color rgb="FF7F7F7F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sz val="11"/>
      <color theme="1"/>
      <name val="Yu Gothic"/>
      <charset val="128"/>
      <scheme val="minor"/>
    </font>
    <font>
      <sz val="11"/>
      <color rgb="FF006100"/>
      <name val="Yu Gothic"/>
      <charset val="0"/>
      <scheme val="minor"/>
    </font>
    <font>
      <sz val="11"/>
      <color rgb="FF9C0006"/>
      <name val="Yu Gothic"/>
      <charset val="0"/>
      <scheme val="minor"/>
    </font>
    <font>
      <sz val="11"/>
      <color theme="1"/>
      <name val="Yu Gothic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/>
    <xf numFmtId="43" fontId="27" fillId="0" borderId="0" applyFont="0" applyFill="0" applyBorder="0" applyAlignment="0" applyProtection="0">
      <alignment vertical="center"/>
    </xf>
    <xf numFmtId="0" fontId="36" fillId="13" borderId="55" applyNumberFormat="0" applyAlignment="0" applyProtection="0">
      <alignment vertical="center"/>
    </xf>
    <xf numFmtId="179" fontId="27" fillId="0" borderId="0" applyFont="0" applyFill="0" applyBorder="0" applyAlignment="0" applyProtection="0">
      <alignment vertical="center"/>
    </xf>
    <xf numFmtId="0" fontId="7" fillId="0" borderId="0"/>
    <xf numFmtId="178" fontId="2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180" fontId="27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6" borderId="56" applyNumberFormat="0" applyFont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6" fillId="0" borderId="0"/>
    <xf numFmtId="0" fontId="44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9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3" fillId="0" borderId="5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12" borderId="54" applyNumberFormat="0" applyAlignment="0" applyProtection="0">
      <alignment vertical="center"/>
    </xf>
    <xf numFmtId="0" fontId="38" fillId="0" borderId="53" applyNumberFormat="0" applyFill="0" applyAlignment="0" applyProtection="0">
      <alignment vertical="center"/>
    </xf>
    <xf numFmtId="0" fontId="31" fillId="0" borderId="53" applyNumberFormat="0" applyFill="0" applyAlignment="0" applyProtection="0">
      <alignment vertical="center"/>
    </xf>
    <xf numFmtId="0" fontId="37" fillId="12" borderId="55" applyNumberFormat="0" applyAlignment="0" applyProtection="0">
      <alignment vertical="center"/>
    </xf>
    <xf numFmtId="0" fontId="41" fillId="0" borderId="5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0" fillId="19" borderId="57" applyNumberFormat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0" borderId="52" applyNumberFormat="0" applyFill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34" fillId="3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1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>
      <alignment vertical="center"/>
    </xf>
    <xf numFmtId="0" fontId="27" fillId="0" borderId="0"/>
    <xf numFmtId="0" fontId="39" fillId="0" borderId="0"/>
    <xf numFmtId="0" fontId="48" fillId="0" borderId="0">
      <alignment vertical="center"/>
    </xf>
    <xf numFmtId="0" fontId="7" fillId="0" borderId="0">
      <alignment vertical="center"/>
    </xf>
    <xf numFmtId="0" fontId="51" fillId="0" borderId="0">
      <alignment vertical="center"/>
    </xf>
    <xf numFmtId="0" fontId="48" fillId="0" borderId="0">
      <alignment vertical="center"/>
    </xf>
  </cellStyleXfs>
  <cellXfs count="19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6" xfId="0" applyBorder="1"/>
    <xf numFmtId="0" fontId="0" fillId="0" borderId="1" xfId="0" applyBorder="1"/>
    <xf numFmtId="0" fontId="0" fillId="0" borderId="7" xfId="0" applyBorder="1"/>
    <xf numFmtId="49" fontId="4" fillId="0" borderId="0" xfId="4" applyNumberFormat="1" applyFont="1" applyAlignment="1">
      <alignment horizontal="center" vertical="center"/>
    </xf>
    <xf numFmtId="49" fontId="4" fillId="0" borderId="0" xfId="4" applyNumberFormat="1" applyFont="1" applyAlignment="1">
      <alignment horizontal="left"/>
    </xf>
    <xf numFmtId="49" fontId="5" fillId="0" borderId="0" xfId="4" applyNumberFormat="1" applyFont="1" applyAlignment="1">
      <alignment horizontal="left"/>
    </xf>
    <xf numFmtId="49" fontId="6" fillId="0" borderId="0" xfId="4" applyNumberFormat="1" applyFont="1" applyAlignment="1">
      <alignment horizontal="left"/>
    </xf>
    <xf numFmtId="49" fontId="4" fillId="0" borderId="8" xfId="4" applyNumberFormat="1" applyFont="1" applyBorder="1" applyAlignment="1">
      <alignment horizontal="center" vertical="center"/>
    </xf>
    <xf numFmtId="49" fontId="4" fillId="0" borderId="17" xfId="4" applyNumberFormat="1" applyFont="1" applyBorder="1" applyAlignment="1">
      <alignment horizontal="center" vertical="center"/>
    </xf>
    <xf numFmtId="49" fontId="4" fillId="0" borderId="10" xfId="4" applyNumberFormat="1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49" fontId="4" fillId="0" borderId="3" xfId="4" applyNumberFormat="1" applyFont="1" applyBorder="1" applyAlignment="1">
      <alignment horizontal="center" vertical="center"/>
    </xf>
    <xf numFmtId="49" fontId="4" fillId="0" borderId="4" xfId="4" applyNumberFormat="1" applyFont="1" applyBorder="1" applyAlignment="1">
      <alignment horizontal="center" vertical="center"/>
    </xf>
    <xf numFmtId="49" fontId="4" fillId="0" borderId="5" xfId="4" applyNumberFormat="1" applyFont="1" applyBorder="1" applyAlignment="1">
      <alignment horizontal="center" vertical="center"/>
    </xf>
    <xf numFmtId="176" fontId="4" fillId="0" borderId="18" xfId="4" applyNumberFormat="1" applyFont="1" applyBorder="1" applyAlignment="1">
      <alignment horizontal="center" vertical="center"/>
    </xf>
    <xf numFmtId="176" fontId="4" fillId="0" borderId="19" xfId="4" applyNumberFormat="1" applyFont="1" applyBorder="1" applyAlignment="1">
      <alignment horizontal="center" vertical="center"/>
    </xf>
    <xf numFmtId="176" fontId="4" fillId="0" borderId="20" xfId="4" applyNumberFormat="1" applyFont="1" applyBorder="1" applyAlignment="1">
      <alignment horizontal="center" vertical="center"/>
    </xf>
    <xf numFmtId="49" fontId="4" fillId="0" borderId="6" xfId="4" applyNumberFormat="1" applyFont="1" applyBorder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/>
    </xf>
    <xf numFmtId="49" fontId="4" fillId="0" borderId="7" xfId="4" applyNumberFormat="1" applyFont="1" applyBorder="1" applyAlignment="1">
      <alignment horizontal="center" vertical="center"/>
    </xf>
    <xf numFmtId="176" fontId="4" fillId="0" borderId="21" xfId="4" applyNumberFormat="1" applyFont="1" applyBorder="1" applyAlignment="1">
      <alignment horizontal="center" vertical="center"/>
    </xf>
    <xf numFmtId="176" fontId="4" fillId="0" borderId="22" xfId="4" applyNumberFormat="1" applyFont="1" applyBorder="1" applyAlignment="1">
      <alignment horizontal="center" vertical="center"/>
    </xf>
    <xf numFmtId="176" fontId="4" fillId="0" borderId="23" xfId="4" applyNumberFormat="1" applyFont="1" applyBorder="1" applyAlignment="1">
      <alignment horizontal="center" vertical="center"/>
    </xf>
    <xf numFmtId="176" fontId="7" fillId="0" borderId="8" xfId="4" applyNumberFormat="1" applyBorder="1" applyAlignment="1">
      <alignment horizontal="center" vertical="center"/>
    </xf>
    <xf numFmtId="176" fontId="7" fillId="0" borderId="17" xfId="4" applyNumberFormat="1" applyBorder="1" applyAlignment="1">
      <alignment horizontal="center" vertical="center"/>
    </xf>
    <xf numFmtId="176" fontId="7" fillId="0" borderId="10" xfId="4" applyNumberFormat="1" applyBorder="1" applyAlignment="1">
      <alignment horizontal="center" vertical="center"/>
    </xf>
    <xf numFmtId="0" fontId="7" fillId="0" borderId="8" xfId="4" applyBorder="1" applyAlignment="1">
      <alignment horizontal="center" vertical="center"/>
    </xf>
    <xf numFmtId="0" fontId="7" fillId="0" borderId="10" xfId="4" applyBorder="1" applyAlignment="1">
      <alignment horizontal="center" vertical="center"/>
    </xf>
    <xf numFmtId="181" fontId="7" fillId="0" borderId="8" xfId="4" applyNumberFormat="1" applyBorder="1" applyAlignment="1">
      <alignment horizontal="center" vertical="center"/>
    </xf>
    <xf numFmtId="181" fontId="7" fillId="0" borderId="10" xfId="4" applyNumberFormat="1" applyBorder="1" applyAlignment="1">
      <alignment horizontal="center" vertical="center"/>
    </xf>
    <xf numFmtId="0" fontId="7" fillId="0" borderId="2" xfId="4" applyBorder="1" applyAlignment="1">
      <alignment horizontal="center" vertical="center"/>
    </xf>
    <xf numFmtId="49" fontId="4" fillId="0" borderId="3" xfId="4" applyNumberFormat="1" applyFont="1" applyBorder="1" applyAlignment="1">
      <alignment horizontal="center" vertical="center" wrapText="1"/>
    </xf>
    <xf numFmtId="49" fontId="4" fillId="0" borderId="4" xfId="4" applyNumberFormat="1" applyFont="1" applyBorder="1" applyAlignment="1">
      <alignment horizontal="center" vertical="center" wrapText="1"/>
    </xf>
    <xf numFmtId="49" fontId="4" fillId="0" borderId="5" xfId="4" applyNumberFormat="1" applyFont="1" applyBorder="1" applyAlignment="1">
      <alignment horizontal="center" vertical="center" wrapText="1"/>
    </xf>
    <xf numFmtId="49" fontId="4" fillId="0" borderId="6" xfId="4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49" fontId="4" fillId="0" borderId="7" xfId="4" applyNumberFormat="1" applyFont="1" applyBorder="1" applyAlignment="1">
      <alignment horizontal="center" vertical="center" wrapText="1"/>
    </xf>
    <xf numFmtId="49" fontId="7" fillId="0" borderId="8" xfId="4" applyNumberFormat="1" applyBorder="1" applyAlignment="1">
      <alignment horizontal="center" vertical="center"/>
    </xf>
    <xf numFmtId="0" fontId="7" fillId="0" borderId="17" xfId="4" applyBorder="1" applyAlignment="1">
      <alignment horizontal="center" vertical="center"/>
    </xf>
    <xf numFmtId="182" fontId="7" fillId="2" borderId="8" xfId="4" applyNumberFormat="1" applyFill="1" applyBorder="1" applyAlignment="1">
      <alignment horizontal="center" vertical="center"/>
    </xf>
    <xf numFmtId="182" fontId="7" fillId="2" borderId="10" xfId="4" applyNumberFormat="1" applyFill="1" applyBorder="1" applyAlignment="1">
      <alignment horizontal="center" vertical="center"/>
    </xf>
    <xf numFmtId="176" fontId="7" fillId="0" borderId="18" xfId="4" applyNumberFormat="1" applyBorder="1" applyAlignment="1">
      <alignment horizontal="center" vertical="center"/>
    </xf>
    <xf numFmtId="176" fontId="7" fillId="0" borderId="19" xfId="4" applyNumberFormat="1" applyBorder="1" applyAlignment="1">
      <alignment horizontal="center" vertical="center"/>
    </xf>
    <xf numFmtId="176" fontId="7" fillId="0" borderId="20" xfId="4" applyNumberFormat="1" applyBorder="1" applyAlignment="1">
      <alignment horizontal="center" vertical="center"/>
    </xf>
    <xf numFmtId="176" fontId="7" fillId="0" borderId="21" xfId="4" applyNumberFormat="1" applyBorder="1" applyAlignment="1">
      <alignment horizontal="center" vertical="center"/>
    </xf>
    <xf numFmtId="176" fontId="7" fillId="0" borderId="22" xfId="4" applyNumberFormat="1" applyBorder="1" applyAlignment="1">
      <alignment horizontal="center" vertical="center"/>
    </xf>
    <xf numFmtId="176" fontId="7" fillId="0" borderId="23" xfId="4" applyNumberFormat="1" applyBorder="1" applyAlignment="1">
      <alignment horizontal="center" vertical="center"/>
    </xf>
    <xf numFmtId="0" fontId="7" fillId="2" borderId="8" xfId="4" applyFill="1" applyBorder="1" applyAlignment="1">
      <alignment horizontal="center" vertical="center"/>
    </xf>
    <xf numFmtId="0" fontId="7" fillId="2" borderId="10" xfId="4" applyFill="1" applyBorder="1" applyAlignment="1">
      <alignment horizontal="center" vertical="center"/>
    </xf>
    <xf numFmtId="182" fontId="7" fillId="0" borderId="18" xfId="4" applyNumberFormat="1" applyBorder="1" applyAlignment="1">
      <alignment horizontal="center" vertical="center"/>
    </xf>
    <xf numFmtId="182" fontId="7" fillId="0" borderId="19" xfId="4" applyNumberFormat="1" applyBorder="1" applyAlignment="1">
      <alignment horizontal="center" vertical="center"/>
    </xf>
    <xf numFmtId="182" fontId="7" fillId="0" borderId="20" xfId="4" applyNumberFormat="1" applyBorder="1" applyAlignment="1">
      <alignment horizontal="center" vertical="center"/>
    </xf>
    <xf numFmtId="182" fontId="7" fillId="0" borderId="21" xfId="4" applyNumberFormat="1" applyBorder="1" applyAlignment="1">
      <alignment horizontal="center" vertical="center"/>
    </xf>
    <xf numFmtId="182" fontId="7" fillId="0" borderId="22" xfId="4" applyNumberFormat="1" applyBorder="1" applyAlignment="1">
      <alignment horizontal="center" vertical="center"/>
    </xf>
    <xf numFmtId="182" fontId="7" fillId="0" borderId="23" xfId="4" applyNumberFormat="1" applyBorder="1" applyAlignment="1">
      <alignment horizontal="center" vertical="center"/>
    </xf>
    <xf numFmtId="49" fontId="8" fillId="0" borderId="0" xfId="4" applyNumberFormat="1" applyFont="1" applyAlignment="1">
      <alignment horizontal="left"/>
    </xf>
    <xf numFmtId="0" fontId="4" fillId="0" borderId="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181" fontId="7" fillId="2" borderId="8" xfId="4" applyNumberFormat="1" applyFill="1" applyBorder="1" applyAlignment="1">
      <alignment horizontal="center" vertical="center"/>
    </xf>
    <xf numFmtId="181" fontId="7" fillId="2" borderId="10" xfId="4" applyNumberFormat="1" applyFill="1" applyBorder="1" applyAlignment="1">
      <alignment horizontal="center" vertic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7" fillId="0" borderId="0" xfId="4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20" fontId="9" fillId="3" borderId="27" xfId="0" applyNumberFormat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49" fontId="9" fillId="3" borderId="28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20" fontId="9" fillId="3" borderId="30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20" fontId="9" fillId="4" borderId="30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20" fontId="9" fillId="3" borderId="29" xfId="0" applyNumberFormat="1" applyFont="1" applyFill="1" applyBorder="1" applyAlignment="1">
      <alignment horizontal="center" vertical="center"/>
    </xf>
    <xf numFmtId="20" fontId="9" fillId="3" borderId="31" xfId="0" applyNumberFormat="1" applyFont="1" applyFill="1" applyBorder="1" applyAlignment="1">
      <alignment horizontal="center" vertical="center"/>
    </xf>
    <xf numFmtId="20" fontId="9" fillId="4" borderId="29" xfId="0" applyNumberFormat="1" applyFont="1" applyFill="1" applyBorder="1" applyAlignment="1">
      <alignment horizontal="center" vertical="center"/>
    </xf>
    <xf numFmtId="49" fontId="9" fillId="3" borderId="32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20" fontId="9" fillId="3" borderId="34" xfId="0" applyNumberFormat="1" applyFont="1" applyFill="1" applyBorder="1" applyAlignment="1">
      <alignment horizontal="center" vertical="center"/>
    </xf>
    <xf numFmtId="20" fontId="9" fillId="3" borderId="35" xfId="0" applyNumberFormat="1" applyFont="1" applyFill="1" applyBorder="1" applyAlignment="1">
      <alignment horizontal="center" vertical="center"/>
    </xf>
    <xf numFmtId="20" fontId="9" fillId="3" borderId="36" xfId="0" applyNumberFormat="1" applyFont="1" applyFill="1" applyBorder="1" applyAlignment="1">
      <alignment horizontal="center" vertical="center"/>
    </xf>
    <xf numFmtId="20" fontId="9" fillId="3" borderId="33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/>
    </xf>
    <xf numFmtId="0" fontId="11" fillId="3" borderId="33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vertical="center"/>
    </xf>
    <xf numFmtId="0" fontId="9" fillId="3" borderId="3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12" fillId="5" borderId="40" xfId="0" applyFont="1" applyFill="1" applyBorder="1" applyAlignment="1">
      <alignment horizontal="center"/>
    </xf>
    <xf numFmtId="0" fontId="11" fillId="5" borderId="41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20" fontId="9" fillId="3" borderId="38" xfId="0" applyNumberFormat="1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0" fontId="13" fillId="0" borderId="0" xfId="34" applyFont="1">
      <alignment vertical="center"/>
    </xf>
    <xf numFmtId="0" fontId="14" fillId="0" borderId="0" xfId="34" applyFont="1" applyAlignment="1">
      <alignment horizontal="center" vertical="center"/>
    </xf>
    <xf numFmtId="0" fontId="15" fillId="0" borderId="0" xfId="34" applyFont="1">
      <alignment vertical="center"/>
    </xf>
    <xf numFmtId="0" fontId="15" fillId="0" borderId="0" xfId="34" applyFont="1" applyAlignment="1">
      <alignment horizontal="left" vertical="center"/>
    </xf>
    <xf numFmtId="0" fontId="16" fillId="0" borderId="0" xfId="34" applyFont="1" applyAlignment="1">
      <alignment horizontal="left" vertical="center"/>
    </xf>
    <xf numFmtId="31" fontId="15" fillId="0" borderId="0" xfId="34" applyNumberFormat="1" applyFont="1" applyAlignment="1">
      <alignment horizontal="left" vertical="center"/>
    </xf>
    <xf numFmtId="0" fontId="17" fillId="0" borderId="0" xfId="34" applyFont="1">
      <alignment vertical="center"/>
    </xf>
    <xf numFmtId="0" fontId="15" fillId="0" borderId="0" xfId="34" applyFont="1" applyAlignment="1">
      <alignment horizontal="center" vertical="center"/>
    </xf>
    <xf numFmtId="0" fontId="15" fillId="0" borderId="0" xfId="34" applyFont="1" applyAlignment="1">
      <alignment vertical="center" wrapText="1"/>
    </xf>
    <xf numFmtId="0" fontId="18" fillId="0" borderId="0" xfId="34" applyFont="1">
      <alignment vertical="center"/>
    </xf>
    <xf numFmtId="0" fontId="19" fillId="0" borderId="0" xfId="34" applyFont="1">
      <alignment vertical="center"/>
    </xf>
    <xf numFmtId="0" fontId="20" fillId="0" borderId="0" xfId="34" applyFont="1" applyAlignment="1">
      <alignment horizontal="left" vertical="center"/>
    </xf>
    <xf numFmtId="0" fontId="17" fillId="0" borderId="0" xfId="34" applyFont="1" applyAlignment="1">
      <alignment horizontal="left" vertical="center"/>
    </xf>
    <xf numFmtId="0" fontId="20" fillId="0" borderId="0" xfId="34" applyFont="1" applyAlignment="1">
      <alignment horizontal="center" vertical="center"/>
    </xf>
    <xf numFmtId="0" fontId="20" fillId="0" borderId="0" xfId="34" applyFont="1">
      <alignment vertical="center"/>
    </xf>
    <xf numFmtId="0" fontId="17" fillId="0" borderId="0" xfId="34" applyFont="1" applyAlignment="1">
      <alignment horizontal="center" vertical="center"/>
    </xf>
    <xf numFmtId="0" fontId="17" fillId="3" borderId="0" xfId="34" applyFont="1" applyFill="1" applyAlignment="1">
      <alignment horizontal="center" vertical="center"/>
    </xf>
    <xf numFmtId="0" fontId="17" fillId="3" borderId="0" xfId="34" applyFont="1" applyFill="1">
      <alignment vertical="center"/>
    </xf>
    <xf numFmtId="0" fontId="17" fillId="0" borderId="45" xfId="34" applyFont="1" applyBorder="1" applyAlignment="1">
      <alignment horizontal="center" vertical="center"/>
    </xf>
    <xf numFmtId="0" fontId="17" fillId="0" borderId="46" xfId="34" applyFont="1" applyBorder="1" applyAlignment="1">
      <alignment horizontal="center" vertical="center"/>
    </xf>
    <xf numFmtId="0" fontId="17" fillId="0" borderId="13" xfId="34" applyFont="1" applyBorder="1" applyAlignment="1">
      <alignment horizontal="center" vertical="center"/>
    </xf>
    <xf numFmtId="0" fontId="15" fillId="0" borderId="47" xfId="34" applyFont="1" applyBorder="1" applyAlignment="1">
      <alignment horizontal="center" vertical="center"/>
    </xf>
    <xf numFmtId="0" fontId="15" fillId="0" borderId="48" xfId="34" applyFont="1" applyBorder="1" applyAlignment="1">
      <alignment horizontal="center" vertical="center"/>
    </xf>
    <xf numFmtId="0" fontId="15" fillId="0" borderId="7" xfId="34" applyFont="1" applyBorder="1" applyAlignment="1">
      <alignment horizontal="center" vertical="center"/>
    </xf>
    <xf numFmtId="0" fontId="15" fillId="0" borderId="49" xfId="34" applyFont="1" applyBorder="1" applyAlignment="1">
      <alignment horizontal="center" vertical="center"/>
    </xf>
    <xf numFmtId="0" fontId="15" fillId="0" borderId="50" xfId="34" applyFont="1" applyBorder="1" applyAlignment="1">
      <alignment horizontal="center" vertical="center"/>
    </xf>
    <xf numFmtId="0" fontId="15" fillId="0" borderId="10" xfId="34" applyFont="1" applyBorder="1" applyAlignment="1">
      <alignment horizontal="center" vertical="center"/>
    </xf>
    <xf numFmtId="0" fontId="21" fillId="0" borderId="0" xfId="34" applyFont="1" applyAlignment="1">
      <alignment horizontal="center" vertical="center"/>
    </xf>
    <xf numFmtId="0" fontId="21" fillId="0" borderId="49" xfId="34" applyFont="1" applyBorder="1" applyAlignment="1">
      <alignment horizontal="center" vertical="center"/>
    </xf>
    <xf numFmtId="0" fontId="21" fillId="0" borderId="50" xfId="34" applyFont="1" applyBorder="1" applyAlignment="1">
      <alignment horizontal="center" vertical="center"/>
    </xf>
    <xf numFmtId="0" fontId="21" fillId="0" borderId="10" xfId="34" applyFont="1" applyBorder="1" applyAlignment="1">
      <alignment horizontal="center" vertical="center"/>
    </xf>
    <xf numFmtId="0" fontId="21" fillId="0" borderId="0" xfId="34" applyFont="1" applyAlignment="1">
      <alignment horizontal="left" vertical="center"/>
    </xf>
    <xf numFmtId="0" fontId="21" fillId="0" borderId="0" xfId="34" applyFont="1">
      <alignment vertical="center"/>
    </xf>
    <xf numFmtId="0" fontId="22" fillId="0" borderId="0" xfId="34" applyFont="1" applyAlignment="1">
      <alignment horizontal="center" vertical="center"/>
    </xf>
    <xf numFmtId="0" fontId="23" fillId="0" borderId="0" xfId="34" applyFont="1">
      <alignment vertical="center"/>
    </xf>
    <xf numFmtId="0" fontId="24" fillId="0" borderId="0" xfId="34" applyFont="1" applyAlignment="1">
      <alignment horizontal="center" vertical="center"/>
    </xf>
    <xf numFmtId="0" fontId="17" fillId="0" borderId="11" xfId="34" applyFont="1" applyBorder="1" applyAlignment="1">
      <alignment horizontal="center" vertical="center"/>
    </xf>
    <xf numFmtId="0" fontId="24" fillId="0" borderId="0" xfId="34" applyFont="1">
      <alignment vertical="center"/>
    </xf>
    <xf numFmtId="0" fontId="15" fillId="0" borderId="9" xfId="34" applyFont="1" applyBorder="1" applyAlignment="1">
      <alignment horizontal="center" vertical="center"/>
    </xf>
    <xf numFmtId="0" fontId="24" fillId="0" borderId="0" xfId="34" applyFont="1" applyAlignment="1">
      <alignment horizontal="left" vertical="center"/>
    </xf>
    <xf numFmtId="0" fontId="15" fillId="0" borderId="2" xfId="34" applyFont="1" applyBorder="1" applyAlignment="1">
      <alignment horizontal="center" vertical="center"/>
    </xf>
    <xf numFmtId="0" fontId="21" fillId="0" borderId="2" xfId="34" applyFont="1" applyBorder="1" applyAlignment="1">
      <alignment horizontal="center" vertical="center"/>
    </xf>
    <xf numFmtId="0" fontId="7" fillId="0" borderId="0" xfId="34">
      <alignment vertical="center"/>
    </xf>
    <xf numFmtId="0" fontId="25" fillId="0" borderId="0" xfId="34" applyFont="1">
      <alignment vertical="center"/>
    </xf>
    <xf numFmtId="0" fontId="24" fillId="0" borderId="51" xfId="34" applyFont="1" applyBorder="1" applyAlignment="1">
      <alignment horizontal="left" vertical="center"/>
    </xf>
  </cellXfs>
  <cellStyles count="62">
    <cellStyle name="標準" xfId="0" builtinId="0"/>
    <cellStyle name="桁区切り[0]" xfId="1" builtinId="6"/>
    <cellStyle name="入力" xfId="2" builtinId="20"/>
    <cellStyle name="桁区切り" xfId="3" builtinId="3"/>
    <cellStyle name="標準 7" xfId="4"/>
    <cellStyle name="通貨[0]" xfId="5" builtinId="7"/>
    <cellStyle name="40% - アクセント 5" xfId="6" builtinId="47"/>
    <cellStyle name="通貨" xfId="7" builtinId="4"/>
    <cellStyle name="20% - アクセント 4" xfId="8" builtinId="42"/>
    <cellStyle name="メモ" xfId="9" builtinId="10"/>
    <cellStyle name="パーセント" xfId="10" builtinId="5"/>
    <cellStyle name="標準 3 2" xfId="11"/>
    <cellStyle name="ハイパーリンク" xfId="12" builtinId="8"/>
    <cellStyle name="アクセント 2" xfId="13" builtinId="33"/>
    <cellStyle name="訪問済ハイパーリンク" xfId="14" builtinId="9"/>
    <cellStyle name="標準 4" xfId="15"/>
    <cellStyle name="良い" xfId="16" builtinId="26"/>
    <cellStyle name="警告文" xfId="17" builtinId="11"/>
    <cellStyle name="リンクセル" xfId="18" builtinId="24"/>
    <cellStyle name="タイトル" xfId="19" builtinId="15"/>
    <cellStyle name="説明文" xfId="20" builtinId="53"/>
    <cellStyle name="アクセント 6" xfId="21" builtinId="49"/>
    <cellStyle name="出力" xfId="22" builtinId="21"/>
    <cellStyle name="見出し 1" xfId="23" builtinId="16"/>
    <cellStyle name="見出し 2" xfId="24" builtinId="17"/>
    <cellStyle name="計算" xfId="25" builtinId="22"/>
    <cellStyle name="見出し 3" xfId="26" builtinId="18"/>
    <cellStyle name="見出し 4" xfId="27" builtinId="19"/>
    <cellStyle name="60% - アクセント 5" xfId="28" builtinId="48"/>
    <cellStyle name="チェックセル" xfId="29" builtinId="23"/>
    <cellStyle name="40% - アクセント 1" xfId="30" builtinId="31"/>
    <cellStyle name="集計" xfId="31" builtinId="25"/>
    <cellStyle name="悪い" xfId="32" builtinId="27"/>
    <cellStyle name="どちらでもない" xfId="33" builtinId="28"/>
    <cellStyle name="標準 2 3" xfId="34"/>
    <cellStyle name="アクセント 1" xfId="35" builtinId="29"/>
    <cellStyle name="20% - アクセント 1" xfId="36" builtinId="30"/>
    <cellStyle name="20% - アクセント 5" xfId="37" builtinId="46"/>
    <cellStyle name="60% - アクセント 1" xfId="38" builtinId="32"/>
    <cellStyle name="20% - アクセント 2" xfId="39" builtinId="34"/>
    <cellStyle name="40% - アクセント 2" xfId="40" builtinId="35"/>
    <cellStyle name="20% - アクセント 6" xfId="41" builtinId="50"/>
    <cellStyle name="60% - アクセント 2" xfId="42" builtinId="36"/>
    <cellStyle name="アクセント 3" xfId="43" builtinId="37"/>
    <cellStyle name="20% - アクセント 3" xfId="44" builtinId="38"/>
    <cellStyle name="40% - アクセント 3" xfId="45" builtinId="39"/>
    <cellStyle name="60% - アクセント 3" xfId="46" builtinId="40"/>
    <cellStyle name="アクセント 4" xfId="47" builtinId="41"/>
    <cellStyle name="標準 4 2" xfId="48"/>
    <cellStyle name="40% - アクセント 4" xfId="49" builtinId="43"/>
    <cellStyle name="60% - アクセント 4" xfId="50" builtinId="44"/>
    <cellStyle name="アクセント 5" xfId="51" builtinId="45"/>
    <cellStyle name="40% - アクセント 6" xfId="52" builtinId="51"/>
    <cellStyle name="60% - アクセント 6" xfId="53" builtinId="52"/>
    <cellStyle name="ハイパーリンク 2" xfId="54"/>
    <cellStyle name="ハイパーリンク 2 2" xfId="55"/>
    <cellStyle name="標準 2" xfId="56"/>
    <cellStyle name="標準 2 2" xfId="57"/>
    <cellStyle name="標準 3" xfId="58"/>
    <cellStyle name="標準 5" xfId="59"/>
    <cellStyle name="標準 5 2" xfId="60"/>
    <cellStyle name="標準 6" xfId="61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180975</xdr:colOff>
      <xdr:row>44</xdr:row>
      <xdr:rowOff>0</xdr:rowOff>
    </xdr:from>
    <xdr:to>
      <xdr:col>3</xdr:col>
      <xdr:colOff>114300</xdr:colOff>
      <xdr:row>44</xdr:row>
      <xdr:rowOff>0</xdr:rowOff>
    </xdr:to>
    <xdr:sp>
      <xdr:nvSpPr>
        <xdr:cNvPr id="2" name="Text Box 83"/>
        <xdr:cNvSpPr txBox="1">
          <a:spLocks noChangeArrowheads="1"/>
        </xdr:cNvSpPr>
      </xdr:nvSpPr>
      <xdr:spPr>
        <a:xfrm>
          <a:off x="695325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180985</xdr:colOff>
      <xdr:row>44</xdr:row>
      <xdr:rowOff>0</xdr:rowOff>
    </xdr:from>
    <xdr:ext cx="377539" cy="0"/>
    <xdr:sp>
      <xdr:nvSpPr>
        <xdr:cNvPr id="3" name="Text Box 85"/>
        <xdr:cNvSpPr txBox="1">
          <a:spLocks noChangeArrowheads="1"/>
        </xdr:cNvSpPr>
      </xdr:nvSpPr>
      <xdr:spPr>
        <a:xfrm>
          <a:off x="1209675" y="14925675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10</xdr:col>
      <xdr:colOff>190500</xdr:colOff>
      <xdr:row>44</xdr:row>
      <xdr:rowOff>0</xdr:rowOff>
    </xdr:from>
    <xdr:to>
      <xdr:col>10</xdr:col>
      <xdr:colOff>390525</xdr:colOff>
      <xdr:row>44</xdr:row>
      <xdr:rowOff>0</xdr:rowOff>
    </xdr:to>
    <xdr:sp>
      <xdr:nvSpPr>
        <xdr:cNvPr id="4" name="Text Box 86"/>
        <xdr:cNvSpPr txBox="1">
          <a:spLocks noChangeArrowheads="1"/>
        </xdr:cNvSpPr>
      </xdr:nvSpPr>
      <xdr:spPr>
        <a:xfrm>
          <a:off x="459105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190500</xdr:colOff>
      <xdr:row>44</xdr:row>
      <xdr:rowOff>0</xdr:rowOff>
    </xdr:from>
    <xdr:to>
      <xdr:col>14</xdr:col>
      <xdr:colOff>390525</xdr:colOff>
      <xdr:row>44</xdr:row>
      <xdr:rowOff>0</xdr:rowOff>
    </xdr:to>
    <xdr:sp>
      <xdr:nvSpPr>
        <xdr:cNvPr id="5" name="Text Box 87"/>
        <xdr:cNvSpPr txBox="1">
          <a:spLocks noChangeArrowheads="1"/>
        </xdr:cNvSpPr>
      </xdr:nvSpPr>
      <xdr:spPr>
        <a:xfrm>
          <a:off x="683895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190500</xdr:colOff>
      <xdr:row>44</xdr:row>
      <xdr:rowOff>0</xdr:rowOff>
    </xdr:from>
    <xdr:to>
      <xdr:col>17</xdr:col>
      <xdr:colOff>66675</xdr:colOff>
      <xdr:row>44</xdr:row>
      <xdr:rowOff>0</xdr:rowOff>
    </xdr:to>
    <xdr:sp>
      <xdr:nvSpPr>
        <xdr:cNvPr id="6" name="Text Box 88"/>
        <xdr:cNvSpPr txBox="1">
          <a:spLocks noChangeArrowheads="1"/>
        </xdr:cNvSpPr>
      </xdr:nvSpPr>
      <xdr:spPr>
        <a:xfrm>
          <a:off x="7962900" y="1492567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44</xdr:row>
      <xdr:rowOff>0</xdr:rowOff>
    </xdr:from>
    <xdr:to>
      <xdr:col>21</xdr:col>
      <xdr:colOff>133350</xdr:colOff>
      <xdr:row>44</xdr:row>
      <xdr:rowOff>0</xdr:rowOff>
    </xdr:to>
    <xdr:sp>
      <xdr:nvSpPr>
        <xdr:cNvPr id="7" name="Text Box 89"/>
        <xdr:cNvSpPr txBox="1">
          <a:spLocks noChangeArrowheads="1"/>
        </xdr:cNvSpPr>
      </xdr:nvSpPr>
      <xdr:spPr>
        <a:xfrm>
          <a:off x="102108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44</xdr:row>
      <xdr:rowOff>0</xdr:rowOff>
    </xdr:from>
    <xdr:to>
      <xdr:col>25</xdr:col>
      <xdr:colOff>133350</xdr:colOff>
      <xdr:row>44</xdr:row>
      <xdr:rowOff>0</xdr:rowOff>
    </xdr:to>
    <xdr:sp>
      <xdr:nvSpPr>
        <xdr:cNvPr id="8" name="Text Box 90"/>
        <xdr:cNvSpPr txBox="1">
          <a:spLocks noChangeArrowheads="1"/>
        </xdr:cNvSpPr>
      </xdr:nvSpPr>
      <xdr:spPr>
        <a:xfrm>
          <a:off x="112395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190500</xdr:colOff>
      <xdr:row>44</xdr:row>
      <xdr:rowOff>0</xdr:rowOff>
    </xdr:from>
    <xdr:to>
      <xdr:col>29</xdr:col>
      <xdr:colOff>133350</xdr:colOff>
      <xdr:row>44</xdr:row>
      <xdr:rowOff>0</xdr:rowOff>
    </xdr:to>
    <xdr:sp>
      <xdr:nvSpPr>
        <xdr:cNvPr id="9" name="Text Box 91"/>
        <xdr:cNvSpPr txBox="1">
          <a:spLocks noChangeArrowheads="1"/>
        </xdr:cNvSpPr>
      </xdr:nvSpPr>
      <xdr:spPr>
        <a:xfrm>
          <a:off x="122682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171450</xdr:colOff>
      <xdr:row>44</xdr:row>
      <xdr:rowOff>0</xdr:rowOff>
    </xdr:from>
    <xdr:to>
      <xdr:col>17</xdr:col>
      <xdr:colOff>38100</xdr:colOff>
      <xdr:row>44</xdr:row>
      <xdr:rowOff>0</xdr:rowOff>
    </xdr:to>
    <xdr:sp>
      <xdr:nvSpPr>
        <xdr:cNvPr id="10" name="Text Box 96"/>
        <xdr:cNvSpPr txBox="1">
          <a:spLocks noChangeArrowheads="1"/>
        </xdr:cNvSpPr>
      </xdr:nvSpPr>
      <xdr:spPr>
        <a:xfrm>
          <a:off x="7943850" y="149256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171450</xdr:colOff>
      <xdr:row>44</xdr:row>
      <xdr:rowOff>0</xdr:rowOff>
    </xdr:from>
    <xdr:to>
      <xdr:col>21</xdr:col>
      <xdr:colOff>104775</xdr:colOff>
      <xdr:row>44</xdr:row>
      <xdr:rowOff>0</xdr:rowOff>
    </xdr:to>
    <xdr:sp>
      <xdr:nvSpPr>
        <xdr:cNvPr id="11" name="Text Box 97"/>
        <xdr:cNvSpPr txBox="1">
          <a:spLocks noChangeArrowheads="1"/>
        </xdr:cNvSpPr>
      </xdr:nvSpPr>
      <xdr:spPr>
        <a:xfrm>
          <a:off x="10191750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171450</xdr:colOff>
      <xdr:row>44</xdr:row>
      <xdr:rowOff>0</xdr:rowOff>
    </xdr:from>
    <xdr:ext cx="190500" cy="0"/>
    <xdr:sp>
      <xdr:nvSpPr>
        <xdr:cNvPr id="12" name="Text Box 97"/>
        <xdr:cNvSpPr txBox="1">
          <a:spLocks noChangeArrowheads="1"/>
        </xdr:cNvSpPr>
      </xdr:nvSpPr>
      <xdr:spPr>
        <a:xfrm>
          <a:off x="12249150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87</xdr:row>
      <xdr:rowOff>0</xdr:rowOff>
    </xdr:from>
    <xdr:ext cx="377539" cy="0"/>
    <xdr:sp>
      <xdr:nvSpPr>
        <xdr:cNvPr id="13" name="Text Box 85"/>
        <xdr:cNvSpPr txBox="1">
          <a:spLocks noChangeArrowheads="1"/>
        </xdr:cNvSpPr>
      </xdr:nvSpPr>
      <xdr:spPr>
        <a:xfrm>
          <a:off x="1209675" y="29679900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5"/>
  <sheetViews>
    <sheetView workbookViewId="0">
      <selection activeCell="F49" sqref="F49"/>
    </sheetView>
  </sheetViews>
  <sheetFormatPr defaultColWidth="9" defaultRowHeight="13.5"/>
  <cols>
    <col min="1" max="1" width="11.5" style="151" customWidth="1"/>
    <col min="2" max="2" width="10.5" style="151" customWidth="1"/>
    <col min="3" max="3" width="13.375" style="151" customWidth="1"/>
    <col min="4" max="4" width="11.625" style="151" customWidth="1"/>
    <col min="5" max="5" width="10.75" style="151" customWidth="1"/>
    <col min="6" max="6" width="10.25" style="151" customWidth="1"/>
    <col min="7" max="7" width="8.625" style="151" customWidth="1"/>
    <col min="8" max="8" width="10.75" style="151" customWidth="1"/>
    <col min="9" max="9" width="1.875" style="151" hidden="1" customWidth="1"/>
    <col min="10" max="256" width="9" style="151"/>
    <col min="257" max="257" width="11.5" style="151" customWidth="1"/>
    <col min="258" max="258" width="10.5" style="151" customWidth="1"/>
    <col min="259" max="259" width="13.375" style="151" customWidth="1"/>
    <col min="260" max="260" width="11.625" style="151" customWidth="1"/>
    <col min="261" max="261" width="10.75" style="151" customWidth="1"/>
    <col min="262" max="262" width="10.25" style="151" customWidth="1"/>
    <col min="263" max="263" width="8.625" style="151" customWidth="1"/>
    <col min="264" max="264" width="7.25" style="151" customWidth="1"/>
    <col min="265" max="265" width="9" style="151" hidden="1" customWidth="1"/>
    <col min="266" max="512" width="9" style="151"/>
    <col min="513" max="513" width="11.5" style="151" customWidth="1"/>
    <col min="514" max="514" width="10.5" style="151" customWidth="1"/>
    <col min="515" max="515" width="13.375" style="151" customWidth="1"/>
    <col min="516" max="516" width="11.625" style="151" customWidth="1"/>
    <col min="517" max="517" width="10.75" style="151" customWidth="1"/>
    <col min="518" max="518" width="10.25" style="151" customWidth="1"/>
    <col min="519" max="519" width="8.625" style="151" customWidth="1"/>
    <col min="520" max="520" width="7.25" style="151" customWidth="1"/>
    <col min="521" max="521" width="9" style="151" hidden="1" customWidth="1"/>
    <col min="522" max="768" width="9" style="151"/>
    <col min="769" max="769" width="11.5" style="151" customWidth="1"/>
    <col min="770" max="770" width="10.5" style="151" customWidth="1"/>
    <col min="771" max="771" width="13.375" style="151" customWidth="1"/>
    <col min="772" max="772" width="11.625" style="151" customWidth="1"/>
    <col min="773" max="773" width="10.75" style="151" customWidth="1"/>
    <col min="774" max="774" width="10.25" style="151" customWidth="1"/>
    <col min="775" max="775" width="8.625" style="151" customWidth="1"/>
    <col min="776" max="776" width="7.25" style="151" customWidth="1"/>
    <col min="777" max="777" width="9" style="151" hidden="1" customWidth="1"/>
    <col min="778" max="1024" width="9" style="151"/>
    <col min="1025" max="1025" width="11.5" style="151" customWidth="1"/>
    <col min="1026" max="1026" width="10.5" style="151" customWidth="1"/>
    <col min="1027" max="1027" width="13.375" style="151" customWidth="1"/>
    <col min="1028" max="1028" width="11.625" style="151" customWidth="1"/>
    <col min="1029" max="1029" width="10.75" style="151" customWidth="1"/>
    <col min="1030" max="1030" width="10.25" style="151" customWidth="1"/>
    <col min="1031" max="1031" width="8.625" style="151" customWidth="1"/>
    <col min="1032" max="1032" width="7.25" style="151" customWidth="1"/>
    <col min="1033" max="1033" width="9" style="151" hidden="1" customWidth="1"/>
    <col min="1034" max="1280" width="9" style="151"/>
    <col min="1281" max="1281" width="11.5" style="151" customWidth="1"/>
    <col min="1282" max="1282" width="10.5" style="151" customWidth="1"/>
    <col min="1283" max="1283" width="13.375" style="151" customWidth="1"/>
    <col min="1284" max="1284" width="11.625" style="151" customWidth="1"/>
    <col min="1285" max="1285" width="10.75" style="151" customWidth="1"/>
    <col min="1286" max="1286" width="10.25" style="151" customWidth="1"/>
    <col min="1287" max="1287" width="8.625" style="151" customWidth="1"/>
    <col min="1288" max="1288" width="7.25" style="151" customWidth="1"/>
    <col min="1289" max="1289" width="9" style="151" hidden="1" customWidth="1"/>
    <col min="1290" max="1536" width="9" style="151"/>
    <col min="1537" max="1537" width="11.5" style="151" customWidth="1"/>
    <col min="1538" max="1538" width="10.5" style="151" customWidth="1"/>
    <col min="1539" max="1539" width="13.375" style="151" customWidth="1"/>
    <col min="1540" max="1540" width="11.625" style="151" customWidth="1"/>
    <col min="1541" max="1541" width="10.75" style="151" customWidth="1"/>
    <col min="1542" max="1542" width="10.25" style="151" customWidth="1"/>
    <col min="1543" max="1543" width="8.625" style="151" customWidth="1"/>
    <col min="1544" max="1544" width="7.25" style="151" customWidth="1"/>
    <col min="1545" max="1545" width="9" style="151" hidden="1" customWidth="1"/>
    <col min="1546" max="1792" width="9" style="151"/>
    <col min="1793" max="1793" width="11.5" style="151" customWidth="1"/>
    <col min="1794" max="1794" width="10.5" style="151" customWidth="1"/>
    <col min="1795" max="1795" width="13.375" style="151" customWidth="1"/>
    <col min="1796" max="1796" width="11.625" style="151" customWidth="1"/>
    <col min="1797" max="1797" width="10.75" style="151" customWidth="1"/>
    <col min="1798" max="1798" width="10.25" style="151" customWidth="1"/>
    <col min="1799" max="1799" width="8.625" style="151" customWidth="1"/>
    <col min="1800" max="1800" width="7.25" style="151" customWidth="1"/>
    <col min="1801" max="1801" width="9" style="151" hidden="1" customWidth="1"/>
    <col min="1802" max="2048" width="9" style="151"/>
    <col min="2049" max="2049" width="11.5" style="151" customWidth="1"/>
    <col min="2050" max="2050" width="10.5" style="151" customWidth="1"/>
    <col min="2051" max="2051" width="13.375" style="151" customWidth="1"/>
    <col min="2052" max="2052" width="11.625" style="151" customWidth="1"/>
    <col min="2053" max="2053" width="10.75" style="151" customWidth="1"/>
    <col min="2054" max="2054" width="10.25" style="151" customWidth="1"/>
    <col min="2055" max="2055" width="8.625" style="151" customWidth="1"/>
    <col min="2056" max="2056" width="7.25" style="151" customWidth="1"/>
    <col min="2057" max="2057" width="9" style="151" hidden="1" customWidth="1"/>
    <col min="2058" max="2304" width="9" style="151"/>
    <col min="2305" max="2305" width="11.5" style="151" customWidth="1"/>
    <col min="2306" max="2306" width="10.5" style="151" customWidth="1"/>
    <col min="2307" max="2307" width="13.375" style="151" customWidth="1"/>
    <col min="2308" max="2308" width="11.625" style="151" customWidth="1"/>
    <col min="2309" max="2309" width="10.75" style="151" customWidth="1"/>
    <col min="2310" max="2310" width="10.25" style="151" customWidth="1"/>
    <col min="2311" max="2311" width="8.625" style="151" customWidth="1"/>
    <col min="2312" max="2312" width="7.25" style="151" customWidth="1"/>
    <col min="2313" max="2313" width="9" style="151" hidden="1" customWidth="1"/>
    <col min="2314" max="2560" width="9" style="151"/>
    <col min="2561" max="2561" width="11.5" style="151" customWidth="1"/>
    <col min="2562" max="2562" width="10.5" style="151" customWidth="1"/>
    <col min="2563" max="2563" width="13.375" style="151" customWidth="1"/>
    <col min="2564" max="2564" width="11.625" style="151" customWidth="1"/>
    <col min="2565" max="2565" width="10.75" style="151" customWidth="1"/>
    <col min="2566" max="2566" width="10.25" style="151" customWidth="1"/>
    <col min="2567" max="2567" width="8.625" style="151" customWidth="1"/>
    <col min="2568" max="2568" width="7.25" style="151" customWidth="1"/>
    <col min="2569" max="2569" width="9" style="151" hidden="1" customWidth="1"/>
    <col min="2570" max="2816" width="9" style="151"/>
    <col min="2817" max="2817" width="11.5" style="151" customWidth="1"/>
    <col min="2818" max="2818" width="10.5" style="151" customWidth="1"/>
    <col min="2819" max="2819" width="13.375" style="151" customWidth="1"/>
    <col min="2820" max="2820" width="11.625" style="151" customWidth="1"/>
    <col min="2821" max="2821" width="10.75" style="151" customWidth="1"/>
    <col min="2822" max="2822" width="10.25" style="151" customWidth="1"/>
    <col min="2823" max="2823" width="8.625" style="151" customWidth="1"/>
    <col min="2824" max="2824" width="7.25" style="151" customWidth="1"/>
    <col min="2825" max="2825" width="9" style="151" hidden="1" customWidth="1"/>
    <col min="2826" max="3072" width="9" style="151"/>
    <col min="3073" max="3073" width="11.5" style="151" customWidth="1"/>
    <col min="3074" max="3074" width="10.5" style="151" customWidth="1"/>
    <col min="3075" max="3075" width="13.375" style="151" customWidth="1"/>
    <col min="3076" max="3076" width="11.625" style="151" customWidth="1"/>
    <col min="3077" max="3077" width="10.75" style="151" customWidth="1"/>
    <col min="3078" max="3078" width="10.25" style="151" customWidth="1"/>
    <col min="3079" max="3079" width="8.625" style="151" customWidth="1"/>
    <col min="3080" max="3080" width="7.25" style="151" customWidth="1"/>
    <col min="3081" max="3081" width="9" style="151" hidden="1" customWidth="1"/>
    <col min="3082" max="3328" width="9" style="151"/>
    <col min="3329" max="3329" width="11.5" style="151" customWidth="1"/>
    <col min="3330" max="3330" width="10.5" style="151" customWidth="1"/>
    <col min="3331" max="3331" width="13.375" style="151" customWidth="1"/>
    <col min="3332" max="3332" width="11.625" style="151" customWidth="1"/>
    <col min="3333" max="3333" width="10.75" style="151" customWidth="1"/>
    <col min="3334" max="3334" width="10.25" style="151" customWidth="1"/>
    <col min="3335" max="3335" width="8.625" style="151" customWidth="1"/>
    <col min="3336" max="3336" width="7.25" style="151" customWidth="1"/>
    <col min="3337" max="3337" width="9" style="151" hidden="1" customWidth="1"/>
    <col min="3338" max="3584" width="9" style="151"/>
    <col min="3585" max="3585" width="11.5" style="151" customWidth="1"/>
    <col min="3586" max="3586" width="10.5" style="151" customWidth="1"/>
    <col min="3587" max="3587" width="13.375" style="151" customWidth="1"/>
    <col min="3588" max="3588" width="11.625" style="151" customWidth="1"/>
    <col min="3589" max="3589" width="10.75" style="151" customWidth="1"/>
    <col min="3590" max="3590" width="10.25" style="151" customWidth="1"/>
    <col min="3591" max="3591" width="8.625" style="151" customWidth="1"/>
    <col min="3592" max="3592" width="7.25" style="151" customWidth="1"/>
    <col min="3593" max="3593" width="9" style="151" hidden="1" customWidth="1"/>
    <col min="3594" max="3840" width="9" style="151"/>
    <col min="3841" max="3841" width="11.5" style="151" customWidth="1"/>
    <col min="3842" max="3842" width="10.5" style="151" customWidth="1"/>
    <col min="3843" max="3843" width="13.375" style="151" customWidth="1"/>
    <col min="3844" max="3844" width="11.625" style="151" customWidth="1"/>
    <col min="3845" max="3845" width="10.75" style="151" customWidth="1"/>
    <col min="3846" max="3846" width="10.25" style="151" customWidth="1"/>
    <col min="3847" max="3847" width="8.625" style="151" customWidth="1"/>
    <col min="3848" max="3848" width="7.25" style="151" customWidth="1"/>
    <col min="3849" max="3849" width="9" style="151" hidden="1" customWidth="1"/>
    <col min="3850" max="4096" width="9" style="151"/>
    <col min="4097" max="4097" width="11.5" style="151" customWidth="1"/>
    <col min="4098" max="4098" width="10.5" style="151" customWidth="1"/>
    <col min="4099" max="4099" width="13.375" style="151" customWidth="1"/>
    <col min="4100" max="4100" width="11.625" style="151" customWidth="1"/>
    <col min="4101" max="4101" width="10.75" style="151" customWidth="1"/>
    <col min="4102" max="4102" width="10.25" style="151" customWidth="1"/>
    <col min="4103" max="4103" width="8.625" style="151" customWidth="1"/>
    <col min="4104" max="4104" width="7.25" style="151" customWidth="1"/>
    <col min="4105" max="4105" width="9" style="151" hidden="1" customWidth="1"/>
    <col min="4106" max="4352" width="9" style="151"/>
    <col min="4353" max="4353" width="11.5" style="151" customWidth="1"/>
    <col min="4354" max="4354" width="10.5" style="151" customWidth="1"/>
    <col min="4355" max="4355" width="13.375" style="151" customWidth="1"/>
    <col min="4356" max="4356" width="11.625" style="151" customWidth="1"/>
    <col min="4357" max="4357" width="10.75" style="151" customWidth="1"/>
    <col min="4358" max="4358" width="10.25" style="151" customWidth="1"/>
    <col min="4359" max="4359" width="8.625" style="151" customWidth="1"/>
    <col min="4360" max="4360" width="7.25" style="151" customWidth="1"/>
    <col min="4361" max="4361" width="9" style="151" hidden="1" customWidth="1"/>
    <col min="4362" max="4608" width="9" style="151"/>
    <col min="4609" max="4609" width="11.5" style="151" customWidth="1"/>
    <col min="4610" max="4610" width="10.5" style="151" customWidth="1"/>
    <col min="4611" max="4611" width="13.375" style="151" customWidth="1"/>
    <col min="4612" max="4612" width="11.625" style="151" customWidth="1"/>
    <col min="4613" max="4613" width="10.75" style="151" customWidth="1"/>
    <col min="4614" max="4614" width="10.25" style="151" customWidth="1"/>
    <col min="4615" max="4615" width="8.625" style="151" customWidth="1"/>
    <col min="4616" max="4616" width="7.25" style="151" customWidth="1"/>
    <col min="4617" max="4617" width="9" style="151" hidden="1" customWidth="1"/>
    <col min="4618" max="4864" width="9" style="151"/>
    <col min="4865" max="4865" width="11.5" style="151" customWidth="1"/>
    <col min="4866" max="4866" width="10.5" style="151" customWidth="1"/>
    <col min="4867" max="4867" width="13.375" style="151" customWidth="1"/>
    <col min="4868" max="4868" width="11.625" style="151" customWidth="1"/>
    <col min="4869" max="4869" width="10.75" style="151" customWidth="1"/>
    <col min="4870" max="4870" width="10.25" style="151" customWidth="1"/>
    <col min="4871" max="4871" width="8.625" style="151" customWidth="1"/>
    <col min="4872" max="4872" width="7.25" style="151" customWidth="1"/>
    <col min="4873" max="4873" width="9" style="151" hidden="1" customWidth="1"/>
    <col min="4874" max="5120" width="9" style="151"/>
    <col min="5121" max="5121" width="11.5" style="151" customWidth="1"/>
    <col min="5122" max="5122" width="10.5" style="151" customWidth="1"/>
    <col min="5123" max="5123" width="13.375" style="151" customWidth="1"/>
    <col min="5124" max="5124" width="11.625" style="151" customWidth="1"/>
    <col min="5125" max="5125" width="10.75" style="151" customWidth="1"/>
    <col min="5126" max="5126" width="10.25" style="151" customWidth="1"/>
    <col min="5127" max="5127" width="8.625" style="151" customWidth="1"/>
    <col min="5128" max="5128" width="7.25" style="151" customWidth="1"/>
    <col min="5129" max="5129" width="9" style="151" hidden="1" customWidth="1"/>
    <col min="5130" max="5376" width="9" style="151"/>
    <col min="5377" max="5377" width="11.5" style="151" customWidth="1"/>
    <col min="5378" max="5378" width="10.5" style="151" customWidth="1"/>
    <col min="5379" max="5379" width="13.375" style="151" customWidth="1"/>
    <col min="5380" max="5380" width="11.625" style="151" customWidth="1"/>
    <col min="5381" max="5381" width="10.75" style="151" customWidth="1"/>
    <col min="5382" max="5382" width="10.25" style="151" customWidth="1"/>
    <col min="5383" max="5383" width="8.625" style="151" customWidth="1"/>
    <col min="5384" max="5384" width="7.25" style="151" customWidth="1"/>
    <col min="5385" max="5385" width="9" style="151" hidden="1" customWidth="1"/>
    <col min="5386" max="5632" width="9" style="151"/>
    <col min="5633" max="5633" width="11.5" style="151" customWidth="1"/>
    <col min="5634" max="5634" width="10.5" style="151" customWidth="1"/>
    <col min="5635" max="5635" width="13.375" style="151" customWidth="1"/>
    <col min="5636" max="5636" width="11.625" style="151" customWidth="1"/>
    <col min="5637" max="5637" width="10.75" style="151" customWidth="1"/>
    <col min="5638" max="5638" width="10.25" style="151" customWidth="1"/>
    <col min="5639" max="5639" width="8.625" style="151" customWidth="1"/>
    <col min="5640" max="5640" width="7.25" style="151" customWidth="1"/>
    <col min="5641" max="5641" width="9" style="151" hidden="1" customWidth="1"/>
    <col min="5642" max="5888" width="9" style="151"/>
    <col min="5889" max="5889" width="11.5" style="151" customWidth="1"/>
    <col min="5890" max="5890" width="10.5" style="151" customWidth="1"/>
    <col min="5891" max="5891" width="13.375" style="151" customWidth="1"/>
    <col min="5892" max="5892" width="11.625" style="151" customWidth="1"/>
    <col min="5893" max="5893" width="10.75" style="151" customWidth="1"/>
    <col min="5894" max="5894" width="10.25" style="151" customWidth="1"/>
    <col min="5895" max="5895" width="8.625" style="151" customWidth="1"/>
    <col min="5896" max="5896" width="7.25" style="151" customWidth="1"/>
    <col min="5897" max="5897" width="9" style="151" hidden="1" customWidth="1"/>
    <col min="5898" max="6144" width="9" style="151"/>
    <col min="6145" max="6145" width="11.5" style="151" customWidth="1"/>
    <col min="6146" max="6146" width="10.5" style="151" customWidth="1"/>
    <col min="6147" max="6147" width="13.375" style="151" customWidth="1"/>
    <col min="6148" max="6148" width="11.625" style="151" customWidth="1"/>
    <col min="6149" max="6149" width="10.75" style="151" customWidth="1"/>
    <col min="6150" max="6150" width="10.25" style="151" customWidth="1"/>
    <col min="6151" max="6151" width="8.625" style="151" customWidth="1"/>
    <col min="6152" max="6152" width="7.25" style="151" customWidth="1"/>
    <col min="6153" max="6153" width="9" style="151" hidden="1" customWidth="1"/>
    <col min="6154" max="6400" width="9" style="151"/>
    <col min="6401" max="6401" width="11.5" style="151" customWidth="1"/>
    <col min="6402" max="6402" width="10.5" style="151" customWidth="1"/>
    <col min="6403" max="6403" width="13.375" style="151" customWidth="1"/>
    <col min="6404" max="6404" width="11.625" style="151" customWidth="1"/>
    <col min="6405" max="6405" width="10.75" style="151" customWidth="1"/>
    <col min="6406" max="6406" width="10.25" style="151" customWidth="1"/>
    <col min="6407" max="6407" width="8.625" style="151" customWidth="1"/>
    <col min="6408" max="6408" width="7.25" style="151" customWidth="1"/>
    <col min="6409" max="6409" width="9" style="151" hidden="1" customWidth="1"/>
    <col min="6410" max="6656" width="9" style="151"/>
    <col min="6657" max="6657" width="11.5" style="151" customWidth="1"/>
    <col min="6658" max="6658" width="10.5" style="151" customWidth="1"/>
    <col min="6659" max="6659" width="13.375" style="151" customWidth="1"/>
    <col min="6660" max="6660" width="11.625" style="151" customWidth="1"/>
    <col min="6661" max="6661" width="10.75" style="151" customWidth="1"/>
    <col min="6662" max="6662" width="10.25" style="151" customWidth="1"/>
    <col min="6663" max="6663" width="8.625" style="151" customWidth="1"/>
    <col min="6664" max="6664" width="7.25" style="151" customWidth="1"/>
    <col min="6665" max="6665" width="9" style="151" hidden="1" customWidth="1"/>
    <col min="6666" max="6912" width="9" style="151"/>
    <col min="6913" max="6913" width="11.5" style="151" customWidth="1"/>
    <col min="6914" max="6914" width="10.5" style="151" customWidth="1"/>
    <col min="6915" max="6915" width="13.375" style="151" customWidth="1"/>
    <col min="6916" max="6916" width="11.625" style="151" customWidth="1"/>
    <col min="6917" max="6917" width="10.75" style="151" customWidth="1"/>
    <col min="6918" max="6918" width="10.25" style="151" customWidth="1"/>
    <col min="6919" max="6919" width="8.625" style="151" customWidth="1"/>
    <col min="6920" max="6920" width="7.25" style="151" customWidth="1"/>
    <col min="6921" max="6921" width="9" style="151" hidden="1" customWidth="1"/>
    <col min="6922" max="7168" width="9" style="151"/>
    <col min="7169" max="7169" width="11.5" style="151" customWidth="1"/>
    <col min="7170" max="7170" width="10.5" style="151" customWidth="1"/>
    <col min="7171" max="7171" width="13.375" style="151" customWidth="1"/>
    <col min="7172" max="7172" width="11.625" style="151" customWidth="1"/>
    <col min="7173" max="7173" width="10.75" style="151" customWidth="1"/>
    <col min="7174" max="7174" width="10.25" style="151" customWidth="1"/>
    <col min="7175" max="7175" width="8.625" style="151" customWidth="1"/>
    <col min="7176" max="7176" width="7.25" style="151" customWidth="1"/>
    <col min="7177" max="7177" width="9" style="151" hidden="1" customWidth="1"/>
    <col min="7178" max="7424" width="9" style="151"/>
    <col min="7425" max="7425" width="11.5" style="151" customWidth="1"/>
    <col min="7426" max="7426" width="10.5" style="151" customWidth="1"/>
    <col min="7427" max="7427" width="13.375" style="151" customWidth="1"/>
    <col min="7428" max="7428" width="11.625" style="151" customWidth="1"/>
    <col min="7429" max="7429" width="10.75" style="151" customWidth="1"/>
    <col min="7430" max="7430" width="10.25" style="151" customWidth="1"/>
    <col min="7431" max="7431" width="8.625" style="151" customWidth="1"/>
    <col min="7432" max="7432" width="7.25" style="151" customWidth="1"/>
    <col min="7433" max="7433" width="9" style="151" hidden="1" customWidth="1"/>
    <col min="7434" max="7680" width="9" style="151"/>
    <col min="7681" max="7681" width="11.5" style="151" customWidth="1"/>
    <col min="7682" max="7682" width="10.5" style="151" customWidth="1"/>
    <col min="7683" max="7683" width="13.375" style="151" customWidth="1"/>
    <col min="7684" max="7684" width="11.625" style="151" customWidth="1"/>
    <col min="7685" max="7685" width="10.75" style="151" customWidth="1"/>
    <col min="7686" max="7686" width="10.25" style="151" customWidth="1"/>
    <col min="7687" max="7687" width="8.625" style="151" customWidth="1"/>
    <col min="7688" max="7688" width="7.25" style="151" customWidth="1"/>
    <col min="7689" max="7689" width="9" style="151" hidden="1" customWidth="1"/>
    <col min="7690" max="7936" width="9" style="151"/>
    <col min="7937" max="7937" width="11.5" style="151" customWidth="1"/>
    <col min="7938" max="7938" width="10.5" style="151" customWidth="1"/>
    <col min="7939" max="7939" width="13.375" style="151" customWidth="1"/>
    <col min="7940" max="7940" width="11.625" style="151" customWidth="1"/>
    <col min="7941" max="7941" width="10.75" style="151" customWidth="1"/>
    <col min="7942" max="7942" width="10.25" style="151" customWidth="1"/>
    <col min="7943" max="7943" width="8.625" style="151" customWidth="1"/>
    <col min="7944" max="7944" width="7.25" style="151" customWidth="1"/>
    <col min="7945" max="7945" width="9" style="151" hidden="1" customWidth="1"/>
    <col min="7946" max="8192" width="9" style="151"/>
    <col min="8193" max="8193" width="11.5" style="151" customWidth="1"/>
    <col min="8194" max="8194" width="10.5" style="151" customWidth="1"/>
    <col min="8195" max="8195" width="13.375" style="151" customWidth="1"/>
    <col min="8196" max="8196" width="11.625" style="151" customWidth="1"/>
    <col min="8197" max="8197" width="10.75" style="151" customWidth="1"/>
    <col min="8198" max="8198" width="10.25" style="151" customWidth="1"/>
    <col min="8199" max="8199" width="8.625" style="151" customWidth="1"/>
    <col min="8200" max="8200" width="7.25" style="151" customWidth="1"/>
    <col min="8201" max="8201" width="9" style="151" hidden="1" customWidth="1"/>
    <col min="8202" max="8448" width="9" style="151"/>
    <col min="8449" max="8449" width="11.5" style="151" customWidth="1"/>
    <col min="8450" max="8450" width="10.5" style="151" customWidth="1"/>
    <col min="8451" max="8451" width="13.375" style="151" customWidth="1"/>
    <col min="8452" max="8452" width="11.625" style="151" customWidth="1"/>
    <col min="8453" max="8453" width="10.75" style="151" customWidth="1"/>
    <col min="8454" max="8454" width="10.25" style="151" customWidth="1"/>
    <col min="8455" max="8455" width="8.625" style="151" customWidth="1"/>
    <col min="8456" max="8456" width="7.25" style="151" customWidth="1"/>
    <col min="8457" max="8457" width="9" style="151" hidden="1" customWidth="1"/>
    <col min="8458" max="8704" width="9" style="151"/>
    <col min="8705" max="8705" width="11.5" style="151" customWidth="1"/>
    <col min="8706" max="8706" width="10.5" style="151" customWidth="1"/>
    <col min="8707" max="8707" width="13.375" style="151" customWidth="1"/>
    <col min="8708" max="8708" width="11.625" style="151" customWidth="1"/>
    <col min="8709" max="8709" width="10.75" style="151" customWidth="1"/>
    <col min="8710" max="8710" width="10.25" style="151" customWidth="1"/>
    <col min="8711" max="8711" width="8.625" style="151" customWidth="1"/>
    <col min="8712" max="8712" width="7.25" style="151" customWidth="1"/>
    <col min="8713" max="8713" width="9" style="151" hidden="1" customWidth="1"/>
    <col min="8714" max="8960" width="9" style="151"/>
    <col min="8961" max="8961" width="11.5" style="151" customWidth="1"/>
    <col min="8962" max="8962" width="10.5" style="151" customWidth="1"/>
    <col min="8963" max="8963" width="13.375" style="151" customWidth="1"/>
    <col min="8964" max="8964" width="11.625" style="151" customWidth="1"/>
    <col min="8965" max="8965" width="10.75" style="151" customWidth="1"/>
    <col min="8966" max="8966" width="10.25" style="151" customWidth="1"/>
    <col min="8967" max="8967" width="8.625" style="151" customWidth="1"/>
    <col min="8968" max="8968" width="7.25" style="151" customWidth="1"/>
    <col min="8969" max="8969" width="9" style="151" hidden="1" customWidth="1"/>
    <col min="8970" max="9216" width="9" style="151"/>
    <col min="9217" max="9217" width="11.5" style="151" customWidth="1"/>
    <col min="9218" max="9218" width="10.5" style="151" customWidth="1"/>
    <col min="9219" max="9219" width="13.375" style="151" customWidth="1"/>
    <col min="9220" max="9220" width="11.625" style="151" customWidth="1"/>
    <col min="9221" max="9221" width="10.75" style="151" customWidth="1"/>
    <col min="9222" max="9222" width="10.25" style="151" customWidth="1"/>
    <col min="9223" max="9223" width="8.625" style="151" customWidth="1"/>
    <col min="9224" max="9224" width="7.25" style="151" customWidth="1"/>
    <col min="9225" max="9225" width="9" style="151" hidden="1" customWidth="1"/>
    <col min="9226" max="9472" width="9" style="151"/>
    <col min="9473" max="9473" width="11.5" style="151" customWidth="1"/>
    <col min="9474" max="9474" width="10.5" style="151" customWidth="1"/>
    <col min="9475" max="9475" width="13.375" style="151" customWidth="1"/>
    <col min="9476" max="9476" width="11.625" style="151" customWidth="1"/>
    <col min="9477" max="9477" width="10.75" style="151" customWidth="1"/>
    <col min="9478" max="9478" width="10.25" style="151" customWidth="1"/>
    <col min="9479" max="9479" width="8.625" style="151" customWidth="1"/>
    <col min="9480" max="9480" width="7.25" style="151" customWidth="1"/>
    <col min="9481" max="9481" width="9" style="151" hidden="1" customWidth="1"/>
    <col min="9482" max="9728" width="9" style="151"/>
    <col min="9729" max="9729" width="11.5" style="151" customWidth="1"/>
    <col min="9730" max="9730" width="10.5" style="151" customWidth="1"/>
    <col min="9731" max="9731" width="13.375" style="151" customWidth="1"/>
    <col min="9732" max="9732" width="11.625" style="151" customWidth="1"/>
    <col min="9733" max="9733" width="10.75" style="151" customWidth="1"/>
    <col min="9734" max="9734" width="10.25" style="151" customWidth="1"/>
    <col min="9735" max="9735" width="8.625" style="151" customWidth="1"/>
    <col min="9736" max="9736" width="7.25" style="151" customWidth="1"/>
    <col min="9737" max="9737" width="9" style="151" hidden="1" customWidth="1"/>
    <col min="9738" max="9984" width="9" style="151"/>
    <col min="9985" max="9985" width="11.5" style="151" customWidth="1"/>
    <col min="9986" max="9986" width="10.5" style="151" customWidth="1"/>
    <col min="9987" max="9987" width="13.375" style="151" customWidth="1"/>
    <col min="9988" max="9988" width="11.625" style="151" customWidth="1"/>
    <col min="9989" max="9989" width="10.75" style="151" customWidth="1"/>
    <col min="9990" max="9990" width="10.25" style="151" customWidth="1"/>
    <col min="9991" max="9991" width="8.625" style="151" customWidth="1"/>
    <col min="9992" max="9992" width="7.25" style="151" customWidth="1"/>
    <col min="9993" max="9993" width="9" style="151" hidden="1" customWidth="1"/>
    <col min="9994" max="10240" width="9" style="151"/>
    <col min="10241" max="10241" width="11.5" style="151" customWidth="1"/>
    <col min="10242" max="10242" width="10.5" style="151" customWidth="1"/>
    <col min="10243" max="10243" width="13.375" style="151" customWidth="1"/>
    <col min="10244" max="10244" width="11.625" style="151" customWidth="1"/>
    <col min="10245" max="10245" width="10.75" style="151" customWidth="1"/>
    <col min="10246" max="10246" width="10.25" style="151" customWidth="1"/>
    <col min="10247" max="10247" width="8.625" style="151" customWidth="1"/>
    <col min="10248" max="10248" width="7.25" style="151" customWidth="1"/>
    <col min="10249" max="10249" width="9" style="151" hidden="1" customWidth="1"/>
    <col min="10250" max="10496" width="9" style="151"/>
    <col min="10497" max="10497" width="11.5" style="151" customWidth="1"/>
    <col min="10498" max="10498" width="10.5" style="151" customWidth="1"/>
    <col min="10499" max="10499" width="13.375" style="151" customWidth="1"/>
    <col min="10500" max="10500" width="11.625" style="151" customWidth="1"/>
    <col min="10501" max="10501" width="10.75" style="151" customWidth="1"/>
    <col min="10502" max="10502" width="10.25" style="151" customWidth="1"/>
    <col min="10503" max="10503" width="8.625" style="151" customWidth="1"/>
    <col min="10504" max="10504" width="7.25" style="151" customWidth="1"/>
    <col min="10505" max="10505" width="9" style="151" hidden="1" customWidth="1"/>
    <col min="10506" max="10752" width="9" style="151"/>
    <col min="10753" max="10753" width="11.5" style="151" customWidth="1"/>
    <col min="10754" max="10754" width="10.5" style="151" customWidth="1"/>
    <col min="10755" max="10755" width="13.375" style="151" customWidth="1"/>
    <col min="10756" max="10756" width="11.625" style="151" customWidth="1"/>
    <col min="10757" max="10757" width="10.75" style="151" customWidth="1"/>
    <col min="10758" max="10758" width="10.25" style="151" customWidth="1"/>
    <col min="10759" max="10759" width="8.625" style="151" customWidth="1"/>
    <col min="10760" max="10760" width="7.25" style="151" customWidth="1"/>
    <col min="10761" max="10761" width="9" style="151" hidden="1" customWidth="1"/>
    <col min="10762" max="11008" width="9" style="151"/>
    <col min="11009" max="11009" width="11.5" style="151" customWidth="1"/>
    <col min="11010" max="11010" width="10.5" style="151" customWidth="1"/>
    <col min="11011" max="11011" width="13.375" style="151" customWidth="1"/>
    <col min="11012" max="11012" width="11.625" style="151" customWidth="1"/>
    <col min="11013" max="11013" width="10.75" style="151" customWidth="1"/>
    <col min="11014" max="11014" width="10.25" style="151" customWidth="1"/>
    <col min="11015" max="11015" width="8.625" style="151" customWidth="1"/>
    <col min="11016" max="11016" width="7.25" style="151" customWidth="1"/>
    <col min="11017" max="11017" width="9" style="151" hidden="1" customWidth="1"/>
    <col min="11018" max="11264" width="9" style="151"/>
    <col min="11265" max="11265" width="11.5" style="151" customWidth="1"/>
    <col min="11266" max="11266" width="10.5" style="151" customWidth="1"/>
    <col min="11267" max="11267" width="13.375" style="151" customWidth="1"/>
    <col min="11268" max="11268" width="11.625" style="151" customWidth="1"/>
    <col min="11269" max="11269" width="10.75" style="151" customWidth="1"/>
    <col min="11270" max="11270" width="10.25" style="151" customWidth="1"/>
    <col min="11271" max="11271" width="8.625" style="151" customWidth="1"/>
    <col min="11272" max="11272" width="7.25" style="151" customWidth="1"/>
    <col min="11273" max="11273" width="9" style="151" hidden="1" customWidth="1"/>
    <col min="11274" max="11520" width="9" style="151"/>
    <col min="11521" max="11521" width="11.5" style="151" customWidth="1"/>
    <col min="11522" max="11522" width="10.5" style="151" customWidth="1"/>
    <col min="11523" max="11523" width="13.375" style="151" customWidth="1"/>
    <col min="11524" max="11524" width="11.625" style="151" customWidth="1"/>
    <col min="11525" max="11525" width="10.75" style="151" customWidth="1"/>
    <col min="11526" max="11526" width="10.25" style="151" customWidth="1"/>
    <col min="11527" max="11527" width="8.625" style="151" customWidth="1"/>
    <col min="11528" max="11528" width="7.25" style="151" customWidth="1"/>
    <col min="11529" max="11529" width="9" style="151" hidden="1" customWidth="1"/>
    <col min="11530" max="11776" width="9" style="151"/>
    <col min="11777" max="11777" width="11.5" style="151" customWidth="1"/>
    <col min="11778" max="11778" width="10.5" style="151" customWidth="1"/>
    <col min="11779" max="11779" width="13.375" style="151" customWidth="1"/>
    <col min="11780" max="11780" width="11.625" style="151" customWidth="1"/>
    <col min="11781" max="11781" width="10.75" style="151" customWidth="1"/>
    <col min="11782" max="11782" width="10.25" style="151" customWidth="1"/>
    <col min="11783" max="11783" width="8.625" style="151" customWidth="1"/>
    <col min="11784" max="11784" width="7.25" style="151" customWidth="1"/>
    <col min="11785" max="11785" width="9" style="151" hidden="1" customWidth="1"/>
    <col min="11786" max="12032" width="9" style="151"/>
    <col min="12033" max="12033" width="11.5" style="151" customWidth="1"/>
    <col min="12034" max="12034" width="10.5" style="151" customWidth="1"/>
    <col min="12035" max="12035" width="13.375" style="151" customWidth="1"/>
    <col min="12036" max="12036" width="11.625" style="151" customWidth="1"/>
    <col min="12037" max="12037" width="10.75" style="151" customWidth="1"/>
    <col min="12038" max="12038" width="10.25" style="151" customWidth="1"/>
    <col min="12039" max="12039" width="8.625" style="151" customWidth="1"/>
    <col min="12040" max="12040" width="7.25" style="151" customWidth="1"/>
    <col min="12041" max="12041" width="9" style="151" hidden="1" customWidth="1"/>
    <col min="12042" max="12288" width="9" style="151"/>
    <col min="12289" max="12289" width="11.5" style="151" customWidth="1"/>
    <col min="12290" max="12290" width="10.5" style="151" customWidth="1"/>
    <col min="12291" max="12291" width="13.375" style="151" customWidth="1"/>
    <col min="12292" max="12292" width="11.625" style="151" customWidth="1"/>
    <col min="12293" max="12293" width="10.75" style="151" customWidth="1"/>
    <col min="12294" max="12294" width="10.25" style="151" customWidth="1"/>
    <col min="12295" max="12295" width="8.625" style="151" customWidth="1"/>
    <col min="12296" max="12296" width="7.25" style="151" customWidth="1"/>
    <col min="12297" max="12297" width="9" style="151" hidden="1" customWidth="1"/>
    <col min="12298" max="12544" width="9" style="151"/>
    <col min="12545" max="12545" width="11.5" style="151" customWidth="1"/>
    <col min="12546" max="12546" width="10.5" style="151" customWidth="1"/>
    <col min="12547" max="12547" width="13.375" style="151" customWidth="1"/>
    <col min="12548" max="12548" width="11.625" style="151" customWidth="1"/>
    <col min="12549" max="12549" width="10.75" style="151" customWidth="1"/>
    <col min="12550" max="12550" width="10.25" style="151" customWidth="1"/>
    <col min="12551" max="12551" width="8.625" style="151" customWidth="1"/>
    <col min="12552" max="12552" width="7.25" style="151" customWidth="1"/>
    <col min="12553" max="12553" width="9" style="151" hidden="1" customWidth="1"/>
    <col min="12554" max="12800" width="9" style="151"/>
    <col min="12801" max="12801" width="11.5" style="151" customWidth="1"/>
    <col min="12802" max="12802" width="10.5" style="151" customWidth="1"/>
    <col min="12803" max="12803" width="13.375" style="151" customWidth="1"/>
    <col min="12804" max="12804" width="11.625" style="151" customWidth="1"/>
    <col min="12805" max="12805" width="10.75" style="151" customWidth="1"/>
    <col min="12806" max="12806" width="10.25" style="151" customWidth="1"/>
    <col min="12807" max="12807" width="8.625" style="151" customWidth="1"/>
    <col min="12808" max="12808" width="7.25" style="151" customWidth="1"/>
    <col min="12809" max="12809" width="9" style="151" hidden="1" customWidth="1"/>
    <col min="12810" max="13056" width="9" style="151"/>
    <col min="13057" max="13057" width="11.5" style="151" customWidth="1"/>
    <col min="13058" max="13058" width="10.5" style="151" customWidth="1"/>
    <col min="13059" max="13059" width="13.375" style="151" customWidth="1"/>
    <col min="13060" max="13060" width="11.625" style="151" customWidth="1"/>
    <col min="13061" max="13061" width="10.75" style="151" customWidth="1"/>
    <col min="13062" max="13062" width="10.25" style="151" customWidth="1"/>
    <col min="13063" max="13063" width="8.625" style="151" customWidth="1"/>
    <col min="13064" max="13064" width="7.25" style="151" customWidth="1"/>
    <col min="13065" max="13065" width="9" style="151" hidden="1" customWidth="1"/>
    <col min="13066" max="13312" width="9" style="151"/>
    <col min="13313" max="13313" width="11.5" style="151" customWidth="1"/>
    <col min="13314" max="13314" width="10.5" style="151" customWidth="1"/>
    <col min="13315" max="13315" width="13.375" style="151" customWidth="1"/>
    <col min="13316" max="13316" width="11.625" style="151" customWidth="1"/>
    <col min="13317" max="13317" width="10.75" style="151" customWidth="1"/>
    <col min="13318" max="13318" width="10.25" style="151" customWidth="1"/>
    <col min="13319" max="13319" width="8.625" style="151" customWidth="1"/>
    <col min="13320" max="13320" width="7.25" style="151" customWidth="1"/>
    <col min="13321" max="13321" width="9" style="151" hidden="1" customWidth="1"/>
    <col min="13322" max="13568" width="9" style="151"/>
    <col min="13569" max="13569" width="11.5" style="151" customWidth="1"/>
    <col min="13570" max="13570" width="10.5" style="151" customWidth="1"/>
    <col min="13571" max="13571" width="13.375" style="151" customWidth="1"/>
    <col min="13572" max="13572" width="11.625" style="151" customWidth="1"/>
    <col min="13573" max="13573" width="10.75" style="151" customWidth="1"/>
    <col min="13574" max="13574" width="10.25" style="151" customWidth="1"/>
    <col min="13575" max="13575" width="8.625" style="151" customWidth="1"/>
    <col min="13576" max="13576" width="7.25" style="151" customWidth="1"/>
    <col min="13577" max="13577" width="9" style="151" hidden="1" customWidth="1"/>
    <col min="13578" max="13824" width="9" style="151"/>
    <col min="13825" max="13825" width="11.5" style="151" customWidth="1"/>
    <col min="13826" max="13826" width="10.5" style="151" customWidth="1"/>
    <col min="13827" max="13827" width="13.375" style="151" customWidth="1"/>
    <col min="13828" max="13828" width="11.625" style="151" customWidth="1"/>
    <col min="13829" max="13829" width="10.75" style="151" customWidth="1"/>
    <col min="13830" max="13830" width="10.25" style="151" customWidth="1"/>
    <col min="13831" max="13831" width="8.625" style="151" customWidth="1"/>
    <col min="13832" max="13832" width="7.25" style="151" customWidth="1"/>
    <col min="13833" max="13833" width="9" style="151" hidden="1" customWidth="1"/>
    <col min="13834" max="14080" width="9" style="151"/>
    <col min="14081" max="14081" width="11.5" style="151" customWidth="1"/>
    <col min="14082" max="14082" width="10.5" style="151" customWidth="1"/>
    <col min="14083" max="14083" width="13.375" style="151" customWidth="1"/>
    <col min="14084" max="14084" width="11.625" style="151" customWidth="1"/>
    <col min="14085" max="14085" width="10.75" style="151" customWidth="1"/>
    <col min="14086" max="14086" width="10.25" style="151" customWidth="1"/>
    <col min="14087" max="14087" width="8.625" style="151" customWidth="1"/>
    <col min="14088" max="14088" width="7.25" style="151" customWidth="1"/>
    <col min="14089" max="14089" width="9" style="151" hidden="1" customWidth="1"/>
    <col min="14090" max="14336" width="9" style="151"/>
    <col min="14337" max="14337" width="11.5" style="151" customWidth="1"/>
    <col min="14338" max="14338" width="10.5" style="151" customWidth="1"/>
    <col min="14339" max="14339" width="13.375" style="151" customWidth="1"/>
    <col min="14340" max="14340" width="11.625" style="151" customWidth="1"/>
    <col min="14341" max="14341" width="10.75" style="151" customWidth="1"/>
    <col min="14342" max="14342" width="10.25" style="151" customWidth="1"/>
    <col min="14343" max="14343" width="8.625" style="151" customWidth="1"/>
    <col min="14344" max="14344" width="7.25" style="151" customWidth="1"/>
    <col min="14345" max="14345" width="9" style="151" hidden="1" customWidth="1"/>
    <col min="14346" max="14592" width="9" style="151"/>
    <col min="14593" max="14593" width="11.5" style="151" customWidth="1"/>
    <col min="14594" max="14594" width="10.5" style="151" customWidth="1"/>
    <col min="14595" max="14595" width="13.375" style="151" customWidth="1"/>
    <col min="14596" max="14596" width="11.625" style="151" customWidth="1"/>
    <col min="14597" max="14597" width="10.75" style="151" customWidth="1"/>
    <col min="14598" max="14598" width="10.25" style="151" customWidth="1"/>
    <col min="14599" max="14599" width="8.625" style="151" customWidth="1"/>
    <col min="14600" max="14600" width="7.25" style="151" customWidth="1"/>
    <col min="14601" max="14601" width="9" style="151" hidden="1" customWidth="1"/>
    <col min="14602" max="14848" width="9" style="151"/>
    <col min="14849" max="14849" width="11.5" style="151" customWidth="1"/>
    <col min="14850" max="14850" width="10.5" style="151" customWidth="1"/>
    <col min="14851" max="14851" width="13.375" style="151" customWidth="1"/>
    <col min="14852" max="14852" width="11.625" style="151" customWidth="1"/>
    <col min="14853" max="14853" width="10.75" style="151" customWidth="1"/>
    <col min="14854" max="14854" width="10.25" style="151" customWidth="1"/>
    <col min="14855" max="14855" width="8.625" style="151" customWidth="1"/>
    <col min="14856" max="14856" width="7.25" style="151" customWidth="1"/>
    <col min="14857" max="14857" width="9" style="151" hidden="1" customWidth="1"/>
    <col min="14858" max="15104" width="9" style="151"/>
    <col min="15105" max="15105" width="11.5" style="151" customWidth="1"/>
    <col min="15106" max="15106" width="10.5" style="151" customWidth="1"/>
    <col min="15107" max="15107" width="13.375" style="151" customWidth="1"/>
    <col min="15108" max="15108" width="11.625" style="151" customWidth="1"/>
    <col min="15109" max="15109" width="10.75" style="151" customWidth="1"/>
    <col min="15110" max="15110" width="10.25" style="151" customWidth="1"/>
    <col min="15111" max="15111" width="8.625" style="151" customWidth="1"/>
    <col min="15112" max="15112" width="7.25" style="151" customWidth="1"/>
    <col min="15113" max="15113" width="9" style="151" hidden="1" customWidth="1"/>
    <col min="15114" max="15360" width="9" style="151"/>
    <col min="15361" max="15361" width="11.5" style="151" customWidth="1"/>
    <col min="15362" max="15362" width="10.5" style="151" customWidth="1"/>
    <col min="15363" max="15363" width="13.375" style="151" customWidth="1"/>
    <col min="15364" max="15364" width="11.625" style="151" customWidth="1"/>
    <col min="15365" max="15365" width="10.75" style="151" customWidth="1"/>
    <col min="15366" max="15366" width="10.25" style="151" customWidth="1"/>
    <col min="15367" max="15367" width="8.625" style="151" customWidth="1"/>
    <col min="15368" max="15368" width="7.25" style="151" customWidth="1"/>
    <col min="15369" max="15369" width="9" style="151" hidden="1" customWidth="1"/>
    <col min="15370" max="15616" width="9" style="151"/>
    <col min="15617" max="15617" width="11.5" style="151" customWidth="1"/>
    <col min="15618" max="15618" width="10.5" style="151" customWidth="1"/>
    <col min="15619" max="15619" width="13.375" style="151" customWidth="1"/>
    <col min="15620" max="15620" width="11.625" style="151" customWidth="1"/>
    <col min="15621" max="15621" width="10.75" style="151" customWidth="1"/>
    <col min="15622" max="15622" width="10.25" style="151" customWidth="1"/>
    <col min="15623" max="15623" width="8.625" style="151" customWidth="1"/>
    <col min="15624" max="15624" width="7.25" style="151" customWidth="1"/>
    <col min="15625" max="15625" width="9" style="151" hidden="1" customWidth="1"/>
    <col min="15626" max="15872" width="9" style="151"/>
    <col min="15873" max="15873" width="11.5" style="151" customWidth="1"/>
    <col min="15874" max="15874" width="10.5" style="151" customWidth="1"/>
    <col min="15875" max="15875" width="13.375" style="151" customWidth="1"/>
    <col min="15876" max="15876" width="11.625" style="151" customWidth="1"/>
    <col min="15877" max="15877" width="10.75" style="151" customWidth="1"/>
    <col min="15878" max="15878" width="10.25" style="151" customWidth="1"/>
    <col min="15879" max="15879" width="8.625" style="151" customWidth="1"/>
    <col min="15880" max="15880" width="7.25" style="151" customWidth="1"/>
    <col min="15881" max="15881" width="9" style="151" hidden="1" customWidth="1"/>
    <col min="15882" max="16128" width="9" style="151"/>
    <col min="16129" max="16129" width="11.5" style="151" customWidth="1"/>
    <col min="16130" max="16130" width="10.5" style="151" customWidth="1"/>
    <col min="16131" max="16131" width="13.375" style="151" customWidth="1"/>
    <col min="16132" max="16132" width="11.625" style="151" customWidth="1"/>
    <col min="16133" max="16133" width="10.75" style="151" customWidth="1"/>
    <col min="16134" max="16134" width="10.25" style="151" customWidth="1"/>
    <col min="16135" max="16135" width="8.625" style="151" customWidth="1"/>
    <col min="16136" max="16136" width="7.25" style="151" customWidth="1"/>
    <col min="16137" max="16137" width="9" style="151" hidden="1" customWidth="1"/>
    <col min="16138" max="16384" width="9" style="151"/>
  </cols>
  <sheetData>
    <row r="1" ht="26.25" spans="1:14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3"/>
      <c r="K1" s="194"/>
      <c r="L1" s="194"/>
      <c r="M1" s="194"/>
      <c r="N1" s="194"/>
    </row>
    <row r="2" ht="15" spans="1:14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94"/>
      <c r="L2" s="194"/>
      <c r="M2" s="194"/>
      <c r="N2" s="194"/>
    </row>
    <row r="3" ht="18" customHeight="1" spans="1:14">
      <c r="A3" s="154" t="s">
        <v>1</v>
      </c>
      <c r="B3" s="154" t="s">
        <v>2</v>
      </c>
      <c r="C3" s="154"/>
      <c r="D3" s="154"/>
      <c r="E3" s="154"/>
      <c r="F3" s="154"/>
      <c r="G3" s="154"/>
      <c r="H3" s="154"/>
      <c r="I3" s="154"/>
      <c r="J3" s="153"/>
      <c r="K3" s="194"/>
      <c r="L3" s="194"/>
      <c r="M3" s="194"/>
      <c r="N3" s="194"/>
    </row>
    <row r="4" ht="18" customHeight="1" spans="1:14">
      <c r="A4" s="155" t="s">
        <v>3</v>
      </c>
      <c r="B4" s="155" t="s">
        <v>4</v>
      </c>
      <c r="C4" s="154"/>
      <c r="D4" s="154"/>
      <c r="E4" s="154"/>
      <c r="F4" s="154"/>
      <c r="G4" s="154"/>
      <c r="H4" s="154"/>
      <c r="I4" s="154"/>
      <c r="J4" s="153"/>
      <c r="K4" s="194"/>
      <c r="L4" s="194"/>
      <c r="M4" s="194"/>
      <c r="N4" s="194"/>
    </row>
    <row r="5" ht="18" customHeight="1" spans="1:14">
      <c r="A5" s="154" t="s">
        <v>5</v>
      </c>
      <c r="B5" s="156" t="s">
        <v>6</v>
      </c>
      <c r="C5" s="154"/>
      <c r="D5" s="154"/>
      <c r="E5" s="154"/>
      <c r="F5" s="154"/>
      <c r="G5" s="154"/>
      <c r="H5" s="154"/>
      <c r="I5" s="154"/>
      <c r="J5" s="153"/>
      <c r="K5" s="194"/>
      <c r="L5" s="194"/>
      <c r="M5" s="194"/>
      <c r="N5" s="194"/>
    </row>
    <row r="6" ht="18" customHeight="1" spans="1:14">
      <c r="A6" s="154"/>
      <c r="B6" s="156" t="s">
        <v>7</v>
      </c>
      <c r="C6" s="154"/>
      <c r="D6" s="154"/>
      <c r="E6" s="154"/>
      <c r="F6" s="154"/>
      <c r="G6" s="154"/>
      <c r="H6" s="154"/>
      <c r="I6" s="154"/>
      <c r="J6" s="153"/>
      <c r="K6" s="194"/>
      <c r="L6" s="194"/>
      <c r="M6" s="194"/>
      <c r="N6" s="194"/>
    </row>
    <row r="7" ht="18" customHeight="1" spans="1:14">
      <c r="A7" s="154" t="s">
        <v>8</v>
      </c>
      <c r="B7" s="154" t="s">
        <v>9</v>
      </c>
      <c r="C7" s="154"/>
      <c r="D7" s="154"/>
      <c r="E7" s="154"/>
      <c r="F7" s="154"/>
      <c r="G7" s="154"/>
      <c r="H7" s="154"/>
      <c r="I7" s="154"/>
      <c r="J7" s="153"/>
      <c r="K7" s="194"/>
      <c r="L7" s="194"/>
      <c r="M7" s="194"/>
      <c r="N7" s="194"/>
    </row>
    <row r="8" ht="18" customHeight="1" spans="1:14">
      <c r="A8" s="154" t="s">
        <v>10</v>
      </c>
      <c r="B8" s="153" t="s">
        <v>11</v>
      </c>
      <c r="C8" s="153"/>
      <c r="D8" s="157"/>
      <c r="E8" s="153"/>
      <c r="F8" s="157"/>
      <c r="G8" s="153"/>
      <c r="H8" s="153"/>
      <c r="I8" s="153"/>
      <c r="J8" s="153"/>
      <c r="K8" s="194"/>
      <c r="L8" s="194"/>
      <c r="M8" s="194"/>
      <c r="N8" s="194"/>
    </row>
    <row r="9" ht="18" customHeight="1" spans="1:14">
      <c r="A9" s="154" t="s">
        <v>12</v>
      </c>
      <c r="B9" s="154" t="s">
        <v>13</v>
      </c>
      <c r="C9" s="154"/>
      <c r="D9" s="154"/>
      <c r="E9" s="154"/>
      <c r="F9" s="154"/>
      <c r="G9" s="154"/>
      <c r="H9" s="154"/>
      <c r="I9" s="154"/>
      <c r="J9" s="153"/>
      <c r="K9" s="194"/>
      <c r="L9" s="194"/>
      <c r="M9" s="194"/>
      <c r="N9" s="194"/>
    </row>
    <row r="10" ht="18" customHeight="1" spans="1:14">
      <c r="A10" s="154" t="s">
        <v>14</v>
      </c>
      <c r="B10" s="153" t="s">
        <v>15</v>
      </c>
      <c r="C10" s="154"/>
      <c r="D10" s="154"/>
      <c r="E10" s="154"/>
      <c r="F10" s="154"/>
      <c r="G10" s="154"/>
      <c r="H10" s="154"/>
      <c r="I10" s="154"/>
      <c r="J10" s="153"/>
      <c r="K10" s="194"/>
      <c r="L10" s="194"/>
      <c r="M10" s="194"/>
      <c r="N10" s="194"/>
    </row>
    <row r="11" ht="18" customHeight="1" spans="1:14">
      <c r="A11" s="154" t="s">
        <v>16</v>
      </c>
      <c r="B11" s="153" t="s">
        <v>17</v>
      </c>
      <c r="C11" s="153"/>
      <c r="D11" s="153"/>
      <c r="E11" s="153"/>
      <c r="F11" s="153"/>
      <c r="G11" s="153"/>
      <c r="H11" s="153"/>
      <c r="I11" s="153"/>
      <c r="J11" s="153"/>
      <c r="K11" s="194"/>
      <c r="L11" s="194"/>
      <c r="M11" s="194"/>
      <c r="N11" s="194"/>
    </row>
    <row r="12" ht="18" customHeight="1" spans="1:14">
      <c r="A12" s="154"/>
      <c r="B12" s="153" t="s">
        <v>18</v>
      </c>
      <c r="C12" s="153"/>
      <c r="D12" s="153"/>
      <c r="E12" s="153"/>
      <c r="F12" s="153"/>
      <c r="G12" s="153"/>
      <c r="H12" s="153"/>
      <c r="I12" s="153"/>
      <c r="J12" s="153"/>
      <c r="K12" s="194"/>
      <c r="L12" s="194"/>
      <c r="M12" s="194"/>
      <c r="N12" s="194"/>
    </row>
    <row r="13" ht="18" customHeight="1" spans="1:14">
      <c r="A13" s="154" t="s">
        <v>19</v>
      </c>
      <c r="B13" s="154" t="s">
        <v>20</v>
      </c>
      <c r="C13" s="154"/>
      <c r="D13" s="154"/>
      <c r="E13" s="154"/>
      <c r="F13" s="154"/>
      <c r="G13" s="154"/>
      <c r="H13" s="154"/>
      <c r="I13" s="154"/>
      <c r="J13" s="153"/>
      <c r="K13" s="194"/>
      <c r="L13" s="194"/>
      <c r="M13" s="194"/>
      <c r="N13" s="194"/>
    </row>
    <row r="14" ht="18" customHeight="1" spans="1:14">
      <c r="A14" s="154"/>
      <c r="B14" s="154" t="s">
        <v>21</v>
      </c>
      <c r="C14" s="154"/>
      <c r="D14" s="154"/>
      <c r="E14" s="154"/>
      <c r="F14" s="154"/>
      <c r="G14" s="154"/>
      <c r="H14" s="154"/>
      <c r="I14" s="154"/>
      <c r="J14" s="153"/>
      <c r="K14" s="194"/>
      <c r="L14" s="194"/>
      <c r="M14" s="194"/>
      <c r="N14" s="194"/>
    </row>
    <row r="15" ht="18" customHeight="1" spans="1:14">
      <c r="A15" s="154"/>
      <c r="B15" s="154" t="s">
        <v>22</v>
      </c>
      <c r="C15" s="154"/>
      <c r="D15" s="154"/>
      <c r="E15" s="154"/>
      <c r="F15" s="154"/>
      <c r="G15" s="154"/>
      <c r="H15" s="154"/>
      <c r="I15" s="154"/>
      <c r="J15" s="153"/>
      <c r="K15" s="194"/>
      <c r="L15" s="194"/>
      <c r="M15" s="194"/>
      <c r="N15" s="194"/>
    </row>
    <row r="16" ht="18" customHeight="1" spans="1:14">
      <c r="A16" s="154" t="s">
        <v>23</v>
      </c>
      <c r="B16" s="153" t="s">
        <v>24</v>
      </c>
      <c r="C16" s="153"/>
      <c r="D16" s="153"/>
      <c r="E16" s="153"/>
      <c r="F16" s="153"/>
      <c r="G16" s="153"/>
      <c r="H16" s="153"/>
      <c r="I16" s="153"/>
      <c r="J16" s="153"/>
      <c r="K16" s="194"/>
      <c r="L16" s="194"/>
      <c r="M16" s="194"/>
      <c r="N16" s="194"/>
    </row>
    <row r="17" ht="18" customHeight="1" spans="1:14">
      <c r="A17" s="154"/>
      <c r="B17" s="154" t="s">
        <v>25</v>
      </c>
      <c r="C17" s="154"/>
      <c r="D17" s="154"/>
      <c r="E17" s="154"/>
      <c r="F17" s="154"/>
      <c r="G17" s="154"/>
      <c r="H17" s="154"/>
      <c r="I17" s="154"/>
      <c r="J17" s="153"/>
      <c r="K17" s="194"/>
      <c r="L17" s="194"/>
      <c r="M17" s="194"/>
      <c r="N17" s="194"/>
    </row>
    <row r="18" ht="18" customHeight="1" spans="1:14">
      <c r="A18" s="154"/>
      <c r="B18" s="154" t="s">
        <v>26</v>
      </c>
      <c r="C18" s="154"/>
      <c r="D18" s="154"/>
      <c r="E18" s="154"/>
      <c r="F18" s="154"/>
      <c r="G18" s="154"/>
      <c r="H18" s="154"/>
      <c r="I18" s="154"/>
      <c r="J18" s="153"/>
      <c r="K18" s="194"/>
      <c r="L18" s="194"/>
      <c r="M18" s="194"/>
      <c r="N18" s="194"/>
    </row>
    <row r="19" ht="18" customHeight="1" spans="1:14">
      <c r="A19" s="154"/>
      <c r="B19" s="154" t="s">
        <v>27</v>
      </c>
      <c r="C19" s="154"/>
      <c r="D19" s="154"/>
      <c r="E19" s="154"/>
      <c r="F19" s="154"/>
      <c r="G19" s="154"/>
      <c r="H19" s="154"/>
      <c r="I19" s="154"/>
      <c r="J19" s="153"/>
      <c r="K19" s="194"/>
      <c r="L19" s="194"/>
      <c r="M19" s="194"/>
      <c r="N19" s="194"/>
    </row>
    <row r="20" ht="18" customHeight="1" spans="1:14">
      <c r="A20" s="154"/>
      <c r="B20" s="154" t="s">
        <v>28</v>
      </c>
      <c r="C20" s="154"/>
      <c r="D20" s="154"/>
      <c r="E20" s="154"/>
      <c r="F20" s="154"/>
      <c r="G20" s="154"/>
      <c r="H20" s="154"/>
      <c r="I20" s="154"/>
      <c r="J20" s="153"/>
      <c r="K20" s="194"/>
      <c r="L20" s="194"/>
      <c r="M20" s="194"/>
      <c r="N20" s="194"/>
    </row>
    <row r="21" ht="18" customHeight="1" spans="1:14">
      <c r="A21" s="154"/>
      <c r="B21" s="153" t="s">
        <v>29</v>
      </c>
      <c r="C21" s="154"/>
      <c r="D21" s="154"/>
      <c r="E21" s="154"/>
      <c r="F21" s="154"/>
      <c r="G21" s="154"/>
      <c r="H21" s="154"/>
      <c r="I21" s="154"/>
      <c r="J21" s="153"/>
      <c r="K21" s="194"/>
      <c r="L21" s="194"/>
      <c r="M21" s="194"/>
      <c r="N21" s="194"/>
    </row>
    <row r="22" ht="18" customHeight="1" spans="1:14">
      <c r="A22" s="158"/>
      <c r="B22" s="154" t="s">
        <v>30</v>
      </c>
      <c r="C22" s="154"/>
      <c r="D22" s="154"/>
      <c r="E22" s="154"/>
      <c r="F22" s="154"/>
      <c r="G22" s="154"/>
      <c r="H22" s="154"/>
      <c r="I22" s="154"/>
      <c r="J22" s="153"/>
      <c r="K22" s="194"/>
      <c r="L22" s="194"/>
      <c r="M22" s="194"/>
      <c r="N22" s="194"/>
    </row>
    <row r="23" ht="18" customHeight="1" spans="1:14">
      <c r="A23" s="158"/>
      <c r="B23" s="153" t="s">
        <v>31</v>
      </c>
      <c r="C23" s="153"/>
      <c r="D23" s="153"/>
      <c r="E23" s="153"/>
      <c r="F23" s="153"/>
      <c r="G23" s="153"/>
      <c r="H23" s="153"/>
      <c r="I23" s="153"/>
      <c r="J23" s="153"/>
      <c r="K23" s="194"/>
      <c r="L23" s="194"/>
      <c r="M23" s="194"/>
      <c r="N23" s="194"/>
    </row>
    <row r="24" ht="18" customHeight="1" spans="1:14">
      <c r="A24" s="154" t="s">
        <v>32</v>
      </c>
      <c r="B24" s="153" t="s">
        <v>33</v>
      </c>
      <c r="C24" s="153"/>
      <c r="D24" s="153"/>
      <c r="E24" s="153"/>
      <c r="F24" s="153"/>
      <c r="G24" s="153"/>
      <c r="H24" s="153"/>
      <c r="I24" s="153"/>
      <c r="J24" s="153"/>
      <c r="K24" s="194"/>
      <c r="L24" s="194"/>
      <c r="M24" s="194"/>
      <c r="N24" s="194"/>
    </row>
    <row r="25" ht="18" customHeight="1" spans="1:14">
      <c r="A25" s="153" t="s">
        <v>34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94"/>
      <c r="L25" s="194"/>
      <c r="M25" s="194"/>
      <c r="N25" s="194"/>
    </row>
    <row r="26" ht="18" customHeight="1" spans="1:14">
      <c r="A26" s="158" t="s">
        <v>35</v>
      </c>
      <c r="B26" s="158"/>
      <c r="C26" s="158"/>
      <c r="D26" s="158"/>
      <c r="E26" s="158"/>
      <c r="F26" s="158"/>
      <c r="G26" s="158"/>
      <c r="H26" s="153"/>
      <c r="I26" s="153"/>
      <c r="J26" s="153"/>
      <c r="K26" s="194"/>
      <c r="L26" s="194"/>
      <c r="M26" s="194"/>
      <c r="N26" s="194"/>
    </row>
    <row r="27" ht="18" customHeight="1" spans="1:14">
      <c r="A27" s="159"/>
      <c r="B27" s="153" t="s">
        <v>36</v>
      </c>
      <c r="C27" s="153"/>
      <c r="D27" s="153"/>
      <c r="E27" s="153"/>
      <c r="F27" s="153"/>
      <c r="G27" s="153"/>
      <c r="H27" s="153"/>
      <c r="I27" s="153"/>
      <c r="J27" s="153"/>
      <c r="K27" s="194"/>
      <c r="L27" s="194"/>
      <c r="M27" s="194"/>
      <c r="N27" s="194"/>
    </row>
    <row r="28" ht="18" customHeight="1" spans="1:14">
      <c r="A28" s="153"/>
      <c r="B28" s="153" t="s">
        <v>37</v>
      </c>
      <c r="C28" s="153"/>
      <c r="D28" s="153"/>
      <c r="E28" s="153"/>
      <c r="F28" s="153"/>
      <c r="G28" s="153"/>
      <c r="H28" s="153"/>
      <c r="I28" s="153"/>
      <c r="J28" s="153"/>
      <c r="K28" s="194"/>
      <c r="L28" s="194"/>
      <c r="M28" s="194"/>
      <c r="N28" s="194"/>
    </row>
    <row r="29" ht="18" customHeight="1" spans="1:14">
      <c r="A29" s="153"/>
      <c r="B29" s="153" t="s">
        <v>38</v>
      </c>
      <c r="C29" s="153"/>
      <c r="D29" s="153"/>
      <c r="E29" s="153"/>
      <c r="F29" s="153"/>
      <c r="G29" s="153"/>
      <c r="H29" s="153"/>
      <c r="I29" s="153"/>
      <c r="J29" s="153"/>
      <c r="K29" s="194"/>
      <c r="L29" s="194"/>
      <c r="M29" s="194"/>
      <c r="N29" s="194"/>
    </row>
    <row r="30" ht="18" customHeight="1" spans="1:14">
      <c r="A30" s="153"/>
      <c r="B30" s="153" t="s">
        <v>39</v>
      </c>
      <c r="C30" s="153"/>
      <c r="D30" s="153"/>
      <c r="E30" s="153"/>
      <c r="F30" s="153"/>
      <c r="G30" s="153"/>
      <c r="H30" s="153"/>
      <c r="I30" s="153"/>
      <c r="J30" s="153"/>
      <c r="K30" s="194"/>
      <c r="L30" s="194"/>
      <c r="M30" s="194"/>
      <c r="N30" s="194"/>
    </row>
    <row r="31" ht="18" customHeight="1" spans="1:14">
      <c r="A31" s="158"/>
      <c r="B31" s="153" t="s">
        <v>40</v>
      </c>
      <c r="C31" s="153"/>
      <c r="D31" s="153"/>
      <c r="E31" s="153"/>
      <c r="F31" s="153"/>
      <c r="G31" s="153"/>
      <c r="H31" s="153"/>
      <c r="I31" s="153"/>
      <c r="J31" s="153"/>
      <c r="K31" s="194"/>
      <c r="L31" s="194"/>
      <c r="M31" s="194"/>
      <c r="N31" s="194"/>
    </row>
    <row r="32" ht="18" customHeight="1" spans="1:14">
      <c r="A32" s="158"/>
      <c r="B32" s="153" t="s">
        <v>41</v>
      </c>
      <c r="C32" s="153"/>
      <c r="D32" s="153"/>
      <c r="E32" s="153"/>
      <c r="F32" s="153"/>
      <c r="G32" s="153"/>
      <c r="H32" s="153"/>
      <c r="I32" s="153"/>
      <c r="J32" s="153"/>
      <c r="K32" s="194"/>
      <c r="L32" s="194"/>
      <c r="M32" s="194"/>
      <c r="N32" s="194"/>
    </row>
    <row r="33" ht="18" customHeight="1" spans="1:14">
      <c r="A33" s="158"/>
      <c r="B33" s="153" t="s">
        <v>42</v>
      </c>
      <c r="C33" s="153"/>
      <c r="D33" s="153"/>
      <c r="E33" s="153"/>
      <c r="F33" s="153"/>
      <c r="G33" s="153"/>
      <c r="H33" s="153"/>
      <c r="I33" s="153"/>
      <c r="J33" s="153"/>
      <c r="K33" s="194"/>
      <c r="L33" s="194"/>
      <c r="M33" s="194"/>
      <c r="N33" s="194"/>
    </row>
    <row r="34" ht="18" customHeight="1" spans="1:14">
      <c r="A34" s="158"/>
      <c r="B34" s="153" t="s">
        <v>43</v>
      </c>
      <c r="C34" s="153"/>
      <c r="D34" s="153"/>
      <c r="E34" s="153"/>
      <c r="F34" s="153"/>
      <c r="G34" s="153"/>
      <c r="H34" s="153"/>
      <c r="I34" s="153"/>
      <c r="J34" s="153"/>
      <c r="K34" s="194"/>
      <c r="L34" s="194"/>
      <c r="M34" s="194"/>
      <c r="N34" s="194"/>
    </row>
    <row r="35" ht="18" customHeight="1" spans="1:14">
      <c r="A35" s="158"/>
      <c r="B35" s="153" t="s">
        <v>44</v>
      </c>
      <c r="C35" s="153"/>
      <c r="D35" s="153"/>
      <c r="E35" s="153"/>
      <c r="F35" s="153"/>
      <c r="G35" s="153"/>
      <c r="H35" s="153"/>
      <c r="I35" s="153"/>
      <c r="J35" s="153"/>
      <c r="K35" s="194"/>
      <c r="L35" s="194"/>
      <c r="M35" s="194"/>
      <c r="N35" s="194"/>
    </row>
    <row r="36" ht="18" customHeight="1" spans="1:14">
      <c r="A36" s="158"/>
      <c r="B36" s="153" t="s">
        <v>45</v>
      </c>
      <c r="C36" s="153"/>
      <c r="D36" s="153"/>
      <c r="E36" s="153"/>
      <c r="F36" s="153"/>
      <c r="G36" s="153"/>
      <c r="H36" s="153"/>
      <c r="I36" s="153"/>
      <c r="J36" s="153"/>
      <c r="K36" s="194"/>
      <c r="L36" s="194"/>
      <c r="M36" s="194"/>
      <c r="N36" s="194"/>
    </row>
    <row r="37" ht="18" customHeight="1" spans="1:14">
      <c r="A37" s="158"/>
      <c r="B37" s="153" t="s">
        <v>46</v>
      </c>
      <c r="C37" s="153"/>
      <c r="D37" s="153"/>
      <c r="E37" s="153"/>
      <c r="F37" s="153"/>
      <c r="G37" s="153"/>
      <c r="H37" s="153"/>
      <c r="I37" s="153"/>
      <c r="J37" s="153"/>
      <c r="K37" s="194"/>
      <c r="L37" s="194"/>
      <c r="M37" s="194"/>
      <c r="N37" s="194"/>
    </row>
    <row r="38" ht="18" customHeight="1" spans="1:14">
      <c r="A38" s="158"/>
      <c r="B38" s="153" t="s">
        <v>47</v>
      </c>
      <c r="C38" s="153"/>
      <c r="D38" s="153"/>
      <c r="E38" s="153"/>
      <c r="F38" s="153"/>
      <c r="G38" s="153"/>
      <c r="H38" s="153"/>
      <c r="I38" s="153"/>
      <c r="J38" s="153"/>
      <c r="K38" s="194"/>
      <c r="L38" s="194"/>
      <c r="M38" s="194"/>
      <c r="N38" s="194"/>
    </row>
    <row r="39" ht="18" customHeight="1" spans="1:14">
      <c r="A39" s="158"/>
      <c r="B39" s="160" t="s">
        <v>48</v>
      </c>
      <c r="C39" s="161"/>
      <c r="D39" s="161"/>
      <c r="E39" s="153"/>
      <c r="F39" s="153"/>
      <c r="G39" s="153"/>
      <c r="H39" s="153"/>
      <c r="I39" s="153"/>
      <c r="J39" s="153"/>
      <c r="K39" s="194"/>
      <c r="L39" s="194"/>
      <c r="M39" s="194"/>
      <c r="N39" s="194"/>
    </row>
    <row r="40" ht="18" customHeight="1" spans="1:14">
      <c r="A40" s="154"/>
      <c r="B40" s="161" t="s">
        <v>49</v>
      </c>
      <c r="C40" s="161"/>
      <c r="D40" s="161"/>
      <c r="E40" s="161"/>
      <c r="F40" s="161"/>
      <c r="G40" s="153"/>
      <c r="H40" s="153"/>
      <c r="I40" s="153"/>
      <c r="J40" s="153"/>
      <c r="K40" s="194"/>
      <c r="L40" s="194"/>
      <c r="M40" s="194"/>
      <c r="N40" s="194"/>
    </row>
    <row r="41" ht="18" customHeight="1" spans="1:9">
      <c r="A41" s="154" t="s">
        <v>50</v>
      </c>
      <c r="B41" s="162" t="s">
        <v>51</v>
      </c>
      <c r="C41" s="162"/>
      <c r="D41" s="162"/>
      <c r="E41" s="162"/>
      <c r="F41" s="162"/>
      <c r="G41" s="162"/>
      <c r="H41" s="162"/>
      <c r="I41" s="165"/>
    </row>
    <row r="42" ht="18" customHeight="1" spans="1:9">
      <c r="A42" s="154" t="s">
        <v>50</v>
      </c>
      <c r="B42" s="162" t="s">
        <v>52</v>
      </c>
      <c r="C42" s="162"/>
      <c r="D42" s="162"/>
      <c r="E42" s="162"/>
      <c r="F42" s="162"/>
      <c r="G42" s="162"/>
      <c r="H42" s="162"/>
      <c r="I42" s="162"/>
    </row>
    <row r="43" ht="15" spans="1:9">
      <c r="A43" s="154"/>
      <c r="B43" s="163"/>
      <c r="C43" s="163"/>
      <c r="D43" s="163"/>
      <c r="E43" s="163"/>
      <c r="F43" s="163"/>
      <c r="G43" s="163"/>
      <c r="H43" s="163"/>
      <c r="I43" s="163"/>
    </row>
    <row r="44" ht="15" spans="1:9">
      <c r="A44" s="153"/>
      <c r="B44" s="153"/>
      <c r="C44" s="164"/>
      <c r="D44" s="164"/>
      <c r="E44" s="164"/>
      <c r="F44" s="164"/>
      <c r="G44" s="165"/>
      <c r="H44" s="153"/>
      <c r="I44" s="165"/>
    </row>
    <row r="45" ht="15" spans="1:9">
      <c r="A45" s="166"/>
      <c r="B45" s="167" t="s">
        <v>53</v>
      </c>
      <c r="C45" s="167" t="s">
        <v>54</v>
      </c>
      <c r="D45" s="167" t="s">
        <v>55</v>
      </c>
      <c r="E45" s="167" t="s">
        <v>56</v>
      </c>
      <c r="F45" s="168"/>
      <c r="G45" s="168"/>
      <c r="H45" s="168"/>
      <c r="I45" s="168"/>
    </row>
    <row r="46" ht="15.75" spans="1:9">
      <c r="A46" s="157"/>
      <c r="B46" s="169" t="s">
        <v>57</v>
      </c>
      <c r="C46" s="170" t="s">
        <v>58</v>
      </c>
      <c r="D46" s="170" t="s">
        <v>59</v>
      </c>
      <c r="E46" s="171" t="s">
        <v>60</v>
      </c>
      <c r="F46" s="157"/>
      <c r="G46" s="157"/>
      <c r="H46" s="157"/>
      <c r="I46" s="157"/>
    </row>
    <row r="47" ht="15.75" spans="1:9">
      <c r="A47" s="153"/>
      <c r="B47" s="172">
        <v>1</v>
      </c>
      <c r="C47" s="173">
        <v>1</v>
      </c>
      <c r="D47" s="173">
        <v>1</v>
      </c>
      <c r="E47" s="174">
        <v>1</v>
      </c>
      <c r="F47" s="153"/>
      <c r="G47" s="153"/>
      <c r="H47" s="153"/>
      <c r="I47" s="153"/>
    </row>
    <row r="48" ht="15" spans="1:9">
      <c r="A48" s="153"/>
      <c r="B48" s="175">
        <v>2</v>
      </c>
      <c r="C48" s="176">
        <v>2</v>
      </c>
      <c r="D48" s="176">
        <v>2</v>
      </c>
      <c r="E48" s="177">
        <v>2</v>
      </c>
      <c r="F48" s="153"/>
      <c r="G48" s="153"/>
      <c r="H48" s="153"/>
      <c r="I48" s="153"/>
    </row>
    <row r="49" ht="15.75" spans="1:9">
      <c r="A49" s="178"/>
      <c r="B49" s="179">
        <v>3</v>
      </c>
      <c r="C49" s="180">
        <v>3</v>
      </c>
      <c r="D49" s="180">
        <v>3</v>
      </c>
      <c r="E49" s="181">
        <v>3</v>
      </c>
      <c r="F49" s="182"/>
      <c r="G49" s="182"/>
      <c r="H49" s="182"/>
      <c r="I49" s="185"/>
    </row>
    <row r="50" ht="15.75" spans="1:9">
      <c r="A50" s="178"/>
      <c r="B50" s="179">
        <v>4</v>
      </c>
      <c r="C50" s="180">
        <v>4</v>
      </c>
      <c r="D50" s="180">
        <v>4</v>
      </c>
      <c r="E50" s="181">
        <v>4</v>
      </c>
      <c r="F50" s="183"/>
      <c r="G50" s="183"/>
      <c r="H50" s="183"/>
      <c r="I50" s="183"/>
    </row>
    <row r="51" ht="15.75" spans="1:9">
      <c r="A51" s="178"/>
      <c r="B51" s="184" t="s">
        <v>61</v>
      </c>
      <c r="C51" s="184"/>
      <c r="D51" s="184"/>
      <c r="E51" s="184"/>
      <c r="F51" s="183"/>
      <c r="G51" s="183"/>
      <c r="H51" s="183"/>
      <c r="I51" s="183"/>
    </row>
    <row r="52" ht="15.75" spans="1:9">
      <c r="A52" s="178"/>
      <c r="B52" s="184"/>
      <c r="C52" s="184"/>
      <c r="D52" s="184"/>
      <c r="E52" s="184"/>
      <c r="F52" s="185"/>
      <c r="G52" s="185"/>
      <c r="H52" s="185"/>
      <c r="I52" s="185"/>
    </row>
    <row r="53" ht="15.75" spans="1:9">
      <c r="A53" s="186"/>
      <c r="B53" s="187" t="s">
        <v>62</v>
      </c>
      <c r="C53" s="169" t="s">
        <v>62</v>
      </c>
      <c r="D53" s="171" t="s">
        <v>63</v>
      </c>
      <c r="E53" s="187" t="s">
        <v>63</v>
      </c>
      <c r="F53" s="188"/>
      <c r="G53" s="188"/>
      <c r="H53" s="188"/>
      <c r="I53" s="193"/>
    </row>
    <row r="54" ht="15.75" spans="1:9">
      <c r="A54" s="186"/>
      <c r="B54" s="189" t="s">
        <v>64</v>
      </c>
      <c r="C54" s="172" t="s">
        <v>65</v>
      </c>
      <c r="D54" s="174" t="s">
        <v>64</v>
      </c>
      <c r="E54" s="189" t="s">
        <v>65</v>
      </c>
      <c r="F54" s="190"/>
      <c r="G54" s="190"/>
      <c r="H54" s="190"/>
      <c r="I54" s="190"/>
    </row>
    <row r="55" ht="15" spans="1:9">
      <c r="A55" s="186"/>
      <c r="B55" s="191" t="s">
        <v>66</v>
      </c>
      <c r="C55" s="175" t="s">
        <v>67</v>
      </c>
      <c r="D55" s="177" t="s">
        <v>66</v>
      </c>
      <c r="E55" s="191" t="s">
        <v>67</v>
      </c>
      <c r="F55" s="188"/>
      <c r="G55" s="188"/>
      <c r="H55" s="188"/>
      <c r="I55" s="193"/>
    </row>
    <row r="56" ht="15.75" spans="1:9">
      <c r="A56" s="186"/>
      <c r="B56" s="192" t="s">
        <v>64</v>
      </c>
      <c r="C56" s="179" t="s">
        <v>65</v>
      </c>
      <c r="D56" s="181" t="s">
        <v>64</v>
      </c>
      <c r="E56" s="192" t="s">
        <v>65</v>
      </c>
      <c r="F56" s="193"/>
      <c r="G56" s="193"/>
      <c r="H56" s="193"/>
      <c r="I56" s="193"/>
    </row>
    <row r="57" ht="15.75" spans="1:9">
      <c r="A57" s="186"/>
      <c r="B57" s="192" t="s">
        <v>66</v>
      </c>
      <c r="C57" s="179" t="s">
        <v>67</v>
      </c>
      <c r="D57" s="181" t="s">
        <v>66</v>
      </c>
      <c r="E57" s="192" t="s">
        <v>67</v>
      </c>
      <c r="F57" s="188"/>
      <c r="G57" s="188"/>
      <c r="H57" s="188"/>
      <c r="I57" s="193"/>
    </row>
    <row r="58" ht="14.25" spans="1:9">
      <c r="A58" s="193"/>
      <c r="B58" s="184" t="s">
        <v>61</v>
      </c>
      <c r="C58" s="184"/>
      <c r="D58" s="184"/>
      <c r="E58" s="184"/>
      <c r="F58" s="190"/>
      <c r="G58" s="190"/>
      <c r="H58" s="190"/>
      <c r="I58" s="190"/>
    </row>
    <row r="59" ht="14.25" spans="1:9">
      <c r="A59" s="186"/>
      <c r="B59" s="184"/>
      <c r="C59" s="184"/>
      <c r="D59" s="184"/>
      <c r="E59" s="184"/>
      <c r="F59" s="190"/>
      <c r="G59" s="190"/>
      <c r="H59" s="190"/>
      <c r="I59" s="190"/>
    </row>
    <row r="60" ht="15.75" spans="1:9">
      <c r="A60" s="186"/>
      <c r="B60" s="187" t="s">
        <v>68</v>
      </c>
      <c r="C60" s="187" t="s">
        <v>68</v>
      </c>
      <c r="D60" s="187" t="s">
        <v>68</v>
      </c>
      <c r="E60" s="187" t="s">
        <v>68</v>
      </c>
      <c r="F60" s="193"/>
      <c r="G60" s="193"/>
      <c r="H60" s="193"/>
      <c r="I60" s="190"/>
    </row>
    <row r="61" ht="15.75" spans="1:9">
      <c r="A61" s="190"/>
      <c r="B61" s="189" t="s">
        <v>64</v>
      </c>
      <c r="C61" s="189" t="s">
        <v>65</v>
      </c>
      <c r="D61" s="189" t="s">
        <v>69</v>
      </c>
      <c r="E61" s="189" t="s">
        <v>70</v>
      </c>
      <c r="F61" s="190"/>
      <c r="G61" s="190"/>
      <c r="H61" s="190"/>
      <c r="I61" s="190"/>
    </row>
    <row r="62" ht="15.75" spans="1:9">
      <c r="A62" s="193"/>
      <c r="B62" s="191" t="s">
        <v>66</v>
      </c>
      <c r="C62" s="191" t="s">
        <v>67</v>
      </c>
      <c r="D62" s="191" t="s">
        <v>71</v>
      </c>
      <c r="E62" s="191" t="s">
        <v>72</v>
      </c>
      <c r="F62" s="190"/>
      <c r="G62" s="190"/>
      <c r="H62" s="190"/>
      <c r="I62" s="190"/>
    </row>
    <row r="63" ht="16.5" spans="1:9">
      <c r="A63" s="193"/>
      <c r="B63" s="192" t="s">
        <v>64</v>
      </c>
      <c r="C63" s="192" t="s">
        <v>65</v>
      </c>
      <c r="D63" s="192" t="s">
        <v>69</v>
      </c>
      <c r="E63" s="192" t="s">
        <v>70</v>
      </c>
      <c r="F63" s="190"/>
      <c r="G63" s="190"/>
      <c r="H63" s="190"/>
      <c r="I63" s="195"/>
    </row>
    <row r="64" ht="15.75" spans="1:9">
      <c r="A64" s="193"/>
      <c r="B64" s="192" t="s">
        <v>66</v>
      </c>
      <c r="C64" s="192" t="s">
        <v>67</v>
      </c>
      <c r="D64" s="192" t="s">
        <v>71</v>
      </c>
      <c r="E64" s="192" t="s">
        <v>72</v>
      </c>
      <c r="F64" s="190"/>
      <c r="G64" s="190"/>
      <c r="H64" s="190"/>
      <c r="I64" s="190"/>
    </row>
    <row r="65" spans="1:8">
      <c r="A65" s="193"/>
      <c r="B65" s="193"/>
      <c r="C65" s="193"/>
      <c r="D65" s="193"/>
      <c r="E65" s="193"/>
      <c r="F65" s="193"/>
      <c r="G65" s="193"/>
      <c r="H65" s="193"/>
    </row>
  </sheetData>
  <sheetProtection selectLockedCells="1" selectUnlockedCells="1"/>
  <mergeCells count="12">
    <mergeCell ref="A1:I1"/>
    <mergeCell ref="B3:I3"/>
    <mergeCell ref="B5:I5"/>
    <mergeCell ref="B9:I9"/>
    <mergeCell ref="B13:I13"/>
    <mergeCell ref="B14:I14"/>
    <mergeCell ref="A26:G26"/>
    <mergeCell ref="B41:H41"/>
    <mergeCell ref="B42:I42"/>
    <mergeCell ref="B43:I43"/>
    <mergeCell ref="B51:E52"/>
    <mergeCell ref="B58:E59"/>
  </mergeCells>
  <printOptions horizontalCentered="1"/>
  <pageMargins left="0.236220472440945" right="0.236220472440945" top="0.748031496062992" bottom="0.748031496062992" header="0.31496062992126" footer="0.31496062992126"/>
  <pageSetup paperSize="9" scale="99" firstPageNumber="0" fitToWidth="0" orientation="portrait" useFirstPageNumber="1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6"/>
  <sheetViews>
    <sheetView topLeftCell="A14" workbookViewId="0">
      <selection activeCell="F40" sqref="F40"/>
    </sheetView>
  </sheetViews>
  <sheetFormatPr defaultColWidth="9" defaultRowHeight="18.75"/>
  <cols>
    <col min="1" max="1" width="20.625" customWidth="1"/>
    <col min="2" max="2" width="3.875" customWidth="1"/>
    <col min="3" max="3" width="11.625" customWidth="1"/>
    <col min="4" max="4" width="5.375" customWidth="1"/>
    <col min="5" max="7" width="25.625" customWidth="1"/>
    <col min="9" max="9" width="12.75" customWidth="1"/>
  </cols>
  <sheetData>
    <row r="1" ht="30" customHeight="1" spans="1:9">
      <c r="A1" s="103" t="s">
        <v>73</v>
      </c>
      <c r="B1" s="104" t="s">
        <v>74</v>
      </c>
      <c r="C1" s="105" t="s">
        <v>75</v>
      </c>
      <c r="D1" s="105" t="s">
        <v>76</v>
      </c>
      <c r="E1" s="105" t="s">
        <v>77</v>
      </c>
      <c r="F1" s="105" t="s">
        <v>78</v>
      </c>
      <c r="G1" s="105" t="s">
        <v>79</v>
      </c>
      <c r="H1" s="105"/>
      <c r="I1" s="138" t="s">
        <v>80</v>
      </c>
    </row>
    <row r="2" ht="30" customHeight="1" spans="1:17">
      <c r="A2" s="103" t="s">
        <v>57</v>
      </c>
      <c r="B2" s="106" t="s">
        <v>81</v>
      </c>
      <c r="C2" s="107" t="s">
        <v>82</v>
      </c>
      <c r="D2" s="108">
        <v>0.5625</v>
      </c>
      <c r="E2" s="109" t="s">
        <v>83</v>
      </c>
      <c r="F2" s="109" t="s">
        <v>84</v>
      </c>
      <c r="G2" s="109" t="s">
        <v>85</v>
      </c>
      <c r="H2" s="109" t="s">
        <v>86</v>
      </c>
      <c r="I2" s="149" t="s">
        <v>87</v>
      </c>
      <c r="N2" t="s">
        <v>83</v>
      </c>
      <c r="O2" t="s">
        <v>84</v>
      </c>
      <c r="P2" t="s">
        <v>88</v>
      </c>
      <c r="Q2" t="s">
        <v>89</v>
      </c>
    </row>
    <row r="3" ht="30" customHeight="1" spans="1:13">
      <c r="A3" s="103" t="s">
        <v>83</v>
      </c>
      <c r="B3" s="110"/>
      <c r="C3" s="111"/>
      <c r="D3" s="112">
        <v>0.5625</v>
      </c>
      <c r="E3" s="113" t="s">
        <v>88</v>
      </c>
      <c r="F3" s="113" t="s">
        <v>90</v>
      </c>
      <c r="G3" s="113" t="s">
        <v>91</v>
      </c>
      <c r="H3" s="111" t="s">
        <v>92</v>
      </c>
      <c r="I3" s="145" t="s">
        <v>93</v>
      </c>
      <c r="M3" t="s">
        <v>83</v>
      </c>
    </row>
    <row r="4" ht="30" customHeight="1" spans="1:13">
      <c r="A4" s="103" t="s">
        <v>84</v>
      </c>
      <c r="B4" s="110"/>
      <c r="C4" s="114"/>
      <c r="D4" s="115">
        <v>0.583333333333333</v>
      </c>
      <c r="E4" s="116" t="s">
        <v>94</v>
      </c>
      <c r="F4" s="116" t="s">
        <v>95</v>
      </c>
      <c r="G4" s="112" t="s">
        <v>96</v>
      </c>
      <c r="H4" s="113" t="s">
        <v>86</v>
      </c>
      <c r="I4" s="141"/>
      <c r="M4" t="s">
        <v>84</v>
      </c>
    </row>
    <row r="5" ht="30" customHeight="1" spans="1:13">
      <c r="A5" s="103" t="s">
        <v>88</v>
      </c>
      <c r="B5" s="110"/>
      <c r="C5" s="114"/>
      <c r="D5" s="115">
        <v>0.583333333333333</v>
      </c>
      <c r="E5" s="116" t="s">
        <v>97</v>
      </c>
      <c r="F5" s="116" t="s">
        <v>98</v>
      </c>
      <c r="G5" s="117"/>
      <c r="H5" s="111" t="s">
        <v>92</v>
      </c>
      <c r="I5" s="142"/>
      <c r="M5" t="s">
        <v>88</v>
      </c>
    </row>
    <row r="6" ht="30" customHeight="1" spans="1:13">
      <c r="A6" s="103" t="s">
        <v>89</v>
      </c>
      <c r="B6" s="110"/>
      <c r="C6" s="114"/>
      <c r="D6" s="112">
        <v>0.604166666666667</v>
      </c>
      <c r="E6" s="113" t="s">
        <v>83</v>
      </c>
      <c r="F6" s="113" t="s">
        <v>88</v>
      </c>
      <c r="G6" s="118"/>
      <c r="H6" s="113"/>
      <c r="I6" s="142"/>
      <c r="M6" t="s">
        <v>89</v>
      </c>
    </row>
    <row r="7" ht="30" customHeight="1" spans="1:9">
      <c r="A7" s="103"/>
      <c r="B7" s="110"/>
      <c r="C7" s="114"/>
      <c r="D7" s="112">
        <v>0.604166666666667</v>
      </c>
      <c r="E7" s="113" t="s">
        <v>84</v>
      </c>
      <c r="F7" s="113" t="s">
        <v>90</v>
      </c>
      <c r="G7" s="118"/>
      <c r="H7" s="111"/>
      <c r="I7" s="142"/>
    </row>
    <row r="8" ht="30" customHeight="1" spans="1:9">
      <c r="A8" s="103"/>
      <c r="B8" s="110"/>
      <c r="C8" s="114"/>
      <c r="D8" s="115">
        <v>0.625</v>
      </c>
      <c r="E8" s="116" t="s">
        <v>94</v>
      </c>
      <c r="F8" s="116" t="s">
        <v>97</v>
      </c>
      <c r="G8" s="118"/>
      <c r="H8" s="113"/>
      <c r="I8" s="142"/>
    </row>
    <row r="9" ht="30" customHeight="1" spans="1:16">
      <c r="A9" s="103" t="s">
        <v>58</v>
      </c>
      <c r="B9" s="110"/>
      <c r="C9" s="114"/>
      <c r="D9" s="115">
        <v>0.625</v>
      </c>
      <c r="E9" s="116" t="s">
        <v>95</v>
      </c>
      <c r="F9" s="116" t="s">
        <v>98</v>
      </c>
      <c r="G9" s="118"/>
      <c r="H9" s="111"/>
      <c r="I9" s="142"/>
      <c r="M9" t="s">
        <v>90</v>
      </c>
      <c r="P9" t="s">
        <v>95</v>
      </c>
    </row>
    <row r="10" ht="30" customHeight="1" spans="1:16">
      <c r="A10" s="103" t="s">
        <v>94</v>
      </c>
      <c r="B10" s="110"/>
      <c r="C10" s="114"/>
      <c r="D10" s="112">
        <v>0.645833333333333</v>
      </c>
      <c r="E10" s="113" t="s">
        <v>83</v>
      </c>
      <c r="F10" s="113" t="s">
        <v>90</v>
      </c>
      <c r="G10" s="118"/>
      <c r="H10" s="114"/>
      <c r="I10" s="142"/>
      <c r="M10" t="s">
        <v>88</v>
      </c>
      <c r="P10" t="s">
        <v>97</v>
      </c>
    </row>
    <row r="11" ht="30" customHeight="1" spans="1:16">
      <c r="A11" s="103" t="s">
        <v>99</v>
      </c>
      <c r="B11" s="110"/>
      <c r="C11" s="114"/>
      <c r="D11" s="112">
        <v>0.645833333333333</v>
      </c>
      <c r="E11" s="113" t="s">
        <v>84</v>
      </c>
      <c r="F11" s="113" t="s">
        <v>88</v>
      </c>
      <c r="G11" s="118"/>
      <c r="H11" s="114"/>
      <c r="I11" s="142"/>
      <c r="M11" t="s">
        <v>84</v>
      </c>
      <c r="P11" t="s">
        <v>100</v>
      </c>
    </row>
    <row r="12" ht="30" customHeight="1" spans="1:16">
      <c r="A12" s="103" t="s">
        <v>101</v>
      </c>
      <c r="B12" s="110"/>
      <c r="C12" s="114"/>
      <c r="D12" s="115">
        <v>0.666666666666667</v>
      </c>
      <c r="E12" s="116" t="s">
        <v>94</v>
      </c>
      <c r="F12" s="116" t="s">
        <v>98</v>
      </c>
      <c r="G12" s="118"/>
      <c r="H12" s="114"/>
      <c r="I12" s="142"/>
      <c r="M12" t="s">
        <v>102</v>
      </c>
      <c r="P12" t="s">
        <v>98</v>
      </c>
    </row>
    <row r="13" ht="30" customHeight="1" spans="1:9">
      <c r="A13" s="103" t="s">
        <v>103</v>
      </c>
      <c r="B13" s="110"/>
      <c r="C13" s="114"/>
      <c r="D13" s="115">
        <v>0.666666666666667</v>
      </c>
      <c r="E13" s="116" t="s">
        <v>95</v>
      </c>
      <c r="F13" s="116" t="s">
        <v>97</v>
      </c>
      <c r="G13" s="118"/>
      <c r="H13" s="114"/>
      <c r="I13" s="142"/>
    </row>
    <row r="14" ht="30" customHeight="1" spans="1:9">
      <c r="A14" s="103"/>
      <c r="B14" s="120"/>
      <c r="C14" s="121"/>
      <c r="D14" s="148"/>
      <c r="E14" s="135"/>
      <c r="F14" s="135"/>
      <c r="G14" s="125"/>
      <c r="H14" s="126"/>
      <c r="I14" s="143"/>
    </row>
    <row r="15" ht="30" customHeight="1" spans="1:9">
      <c r="A15" s="103"/>
      <c r="B15" s="106" t="s">
        <v>104</v>
      </c>
      <c r="C15" s="127" t="s">
        <v>105</v>
      </c>
      <c r="D15" s="108">
        <v>0.395833333333333</v>
      </c>
      <c r="E15" s="109" t="s">
        <v>106</v>
      </c>
      <c r="F15" s="109" t="s">
        <v>107</v>
      </c>
      <c r="G15" s="109" t="s">
        <v>85</v>
      </c>
      <c r="H15" s="109" t="s">
        <v>86</v>
      </c>
      <c r="I15" s="150" t="s">
        <v>108</v>
      </c>
    </row>
    <row r="16" ht="30" customHeight="1" spans="1:9">
      <c r="A16" s="103"/>
      <c r="B16" s="110"/>
      <c r="C16" s="128"/>
      <c r="D16" s="112">
        <v>0.395833333333333</v>
      </c>
      <c r="E16" s="113" t="s">
        <v>109</v>
      </c>
      <c r="F16" s="113" t="s">
        <v>110</v>
      </c>
      <c r="G16" s="113" t="s">
        <v>91</v>
      </c>
      <c r="H16" s="111" t="s">
        <v>92</v>
      </c>
      <c r="I16" s="140" t="s">
        <v>111</v>
      </c>
    </row>
    <row r="17" ht="30" customHeight="1" spans="1:9">
      <c r="A17" s="103"/>
      <c r="B17" s="110"/>
      <c r="C17" s="129"/>
      <c r="D17" s="115">
        <v>0.416666666666667</v>
      </c>
      <c r="E17" s="116" t="s">
        <v>112</v>
      </c>
      <c r="F17" s="116" t="s">
        <v>113</v>
      </c>
      <c r="G17" s="112" t="s">
        <v>96</v>
      </c>
      <c r="H17" s="113" t="s">
        <v>86</v>
      </c>
      <c r="I17" s="141"/>
    </row>
    <row r="18" ht="30" customHeight="1" spans="1:9">
      <c r="A18" s="103"/>
      <c r="B18" s="110"/>
      <c r="C18" s="129"/>
      <c r="D18" s="115">
        <v>0.416666666666667</v>
      </c>
      <c r="E18" s="116" t="s">
        <v>114</v>
      </c>
      <c r="F18" s="116" t="s">
        <v>115</v>
      </c>
      <c r="G18" s="111"/>
      <c r="H18" s="111" t="s">
        <v>92</v>
      </c>
      <c r="I18" s="142"/>
    </row>
    <row r="19" ht="30" customHeight="1" spans="1:9">
      <c r="A19" s="103"/>
      <c r="B19" s="110"/>
      <c r="C19" s="129"/>
      <c r="D19" s="112">
        <v>0.4375</v>
      </c>
      <c r="E19" s="113" t="s">
        <v>106</v>
      </c>
      <c r="F19" s="113" t="s">
        <v>109</v>
      </c>
      <c r="G19" s="114"/>
      <c r="H19" s="113"/>
      <c r="I19" s="142"/>
    </row>
    <row r="20" ht="30" customHeight="1" spans="1:9">
      <c r="A20" s="103"/>
      <c r="B20" s="110"/>
      <c r="C20" s="129"/>
      <c r="D20" s="112">
        <v>0.4375</v>
      </c>
      <c r="E20" s="113" t="s">
        <v>107</v>
      </c>
      <c r="F20" s="113" t="s">
        <v>110</v>
      </c>
      <c r="G20" s="114"/>
      <c r="H20" s="111"/>
      <c r="I20" s="142"/>
    </row>
    <row r="21" ht="30" customHeight="1" spans="1:9">
      <c r="A21" s="103"/>
      <c r="B21" s="110"/>
      <c r="C21" s="129"/>
      <c r="D21" s="115">
        <v>0.458333333333333</v>
      </c>
      <c r="E21" s="116" t="s">
        <v>112</v>
      </c>
      <c r="F21" s="116" t="s">
        <v>114</v>
      </c>
      <c r="G21" s="114"/>
      <c r="H21" s="113"/>
      <c r="I21" s="142"/>
    </row>
    <row r="22" ht="30" customHeight="1" spans="1:9">
      <c r="A22" s="103"/>
      <c r="B22" s="110"/>
      <c r="C22" s="129"/>
      <c r="D22" s="115">
        <v>0.458333333333333</v>
      </c>
      <c r="E22" s="116" t="s">
        <v>113</v>
      </c>
      <c r="F22" s="116" t="s">
        <v>115</v>
      </c>
      <c r="G22" s="114"/>
      <c r="H22" s="111"/>
      <c r="I22" s="142"/>
    </row>
    <row r="23" ht="30" customHeight="1" spans="1:9">
      <c r="A23" s="103"/>
      <c r="B23" s="110"/>
      <c r="C23" s="129"/>
      <c r="D23" s="117">
        <v>0.479166666666667</v>
      </c>
      <c r="E23" s="113" t="s">
        <v>106</v>
      </c>
      <c r="F23" s="113" t="s">
        <v>110</v>
      </c>
      <c r="G23" s="114"/>
      <c r="H23" s="114"/>
      <c r="I23" s="142"/>
    </row>
    <row r="24" ht="30" customHeight="1" spans="1:9">
      <c r="A24" s="103"/>
      <c r="B24" s="110"/>
      <c r="C24" s="129"/>
      <c r="D24" s="117">
        <v>0.479166666666667</v>
      </c>
      <c r="E24" s="113" t="s">
        <v>107</v>
      </c>
      <c r="F24" s="113" t="s">
        <v>109</v>
      </c>
      <c r="G24" s="114"/>
      <c r="H24" s="114"/>
      <c r="I24" s="142"/>
    </row>
    <row r="25" ht="30" customHeight="1" spans="1:9">
      <c r="A25" s="103"/>
      <c r="B25" s="110"/>
      <c r="C25" s="129"/>
      <c r="D25" s="119">
        <v>0.5</v>
      </c>
      <c r="E25" s="116" t="s">
        <v>112</v>
      </c>
      <c r="F25" s="116" t="s">
        <v>115</v>
      </c>
      <c r="G25" s="114"/>
      <c r="H25" s="130"/>
      <c r="I25" s="142"/>
    </row>
    <row r="26" ht="30" customHeight="1" spans="1:9">
      <c r="A26" s="103"/>
      <c r="B26" s="110"/>
      <c r="C26" s="129"/>
      <c r="D26" s="119">
        <v>0.5</v>
      </c>
      <c r="E26" s="116" t="s">
        <v>113</v>
      </c>
      <c r="F26" s="116" t="s">
        <v>114</v>
      </c>
      <c r="G26" s="114"/>
      <c r="H26" s="130"/>
      <c r="I26" s="142"/>
    </row>
    <row r="27" ht="30" customHeight="1" spans="1:9">
      <c r="A27" s="103"/>
      <c r="B27" s="120"/>
      <c r="C27" s="131"/>
      <c r="D27" s="135"/>
      <c r="E27" s="135"/>
      <c r="F27" s="135"/>
      <c r="G27" s="121"/>
      <c r="H27" s="126"/>
      <c r="I27" s="143"/>
    </row>
    <row r="28" ht="30" customHeight="1" spans="1:9">
      <c r="A28" s="132"/>
      <c r="B28" s="106" t="s">
        <v>116</v>
      </c>
      <c r="C28" s="107" t="s">
        <v>117</v>
      </c>
      <c r="D28" s="108">
        <v>0.395833333333333</v>
      </c>
      <c r="E28" s="109" t="s">
        <v>118</v>
      </c>
      <c r="F28" s="109" t="s">
        <v>119</v>
      </c>
      <c r="G28" s="109" t="s">
        <v>120</v>
      </c>
      <c r="H28" s="109" t="s">
        <v>86</v>
      </c>
      <c r="I28" s="150" t="s">
        <v>108</v>
      </c>
    </row>
    <row r="29" ht="30" customHeight="1" spans="1:9">
      <c r="A29" s="132"/>
      <c r="B29" s="110"/>
      <c r="C29" s="133"/>
      <c r="D29" s="112">
        <v>0.395833333333333</v>
      </c>
      <c r="E29" s="113" t="s">
        <v>121</v>
      </c>
      <c r="F29" s="113" t="s">
        <v>122</v>
      </c>
      <c r="G29" s="113" t="s">
        <v>91</v>
      </c>
      <c r="H29" s="111" t="s">
        <v>92</v>
      </c>
      <c r="I29" s="140" t="s">
        <v>111</v>
      </c>
    </row>
    <row r="30" ht="30" customHeight="1" spans="1:9">
      <c r="A30" s="132"/>
      <c r="B30" s="110"/>
      <c r="C30" s="128"/>
      <c r="D30" s="115">
        <v>0.416666666666667</v>
      </c>
      <c r="E30" s="116" t="s">
        <v>123</v>
      </c>
      <c r="F30" s="116" t="s">
        <v>124</v>
      </c>
      <c r="G30" s="112" t="s">
        <v>125</v>
      </c>
      <c r="H30" s="113" t="s">
        <v>86</v>
      </c>
      <c r="I30" s="141"/>
    </row>
    <row r="31" ht="30" customHeight="1" spans="1:9">
      <c r="A31" s="132"/>
      <c r="B31" s="110"/>
      <c r="C31" s="129"/>
      <c r="D31" s="115">
        <v>0.416666666666667</v>
      </c>
      <c r="E31" s="116" t="s">
        <v>126</v>
      </c>
      <c r="F31" s="116" t="s">
        <v>127</v>
      </c>
      <c r="G31" s="111"/>
      <c r="H31" s="111" t="s">
        <v>92</v>
      </c>
      <c r="I31" s="142"/>
    </row>
    <row r="32" ht="30" customHeight="1" spans="1:9">
      <c r="A32" s="132"/>
      <c r="B32" s="110"/>
      <c r="C32" s="129"/>
      <c r="D32" s="112">
        <v>0.4375</v>
      </c>
      <c r="E32" s="113" t="s">
        <v>118</v>
      </c>
      <c r="F32" s="113" t="s">
        <v>121</v>
      </c>
      <c r="G32" s="114"/>
      <c r="H32" s="113"/>
      <c r="I32" s="142"/>
    </row>
    <row r="33" ht="30" customHeight="1" spans="1:9">
      <c r="A33" s="132"/>
      <c r="B33" s="110"/>
      <c r="C33" s="129"/>
      <c r="D33" s="112">
        <v>0.4375</v>
      </c>
      <c r="E33" s="113" t="s">
        <v>119</v>
      </c>
      <c r="F33" s="113" t="s">
        <v>122</v>
      </c>
      <c r="G33" s="114"/>
      <c r="H33" s="111"/>
      <c r="I33" s="142"/>
    </row>
    <row r="34" ht="30" customHeight="1" spans="1:9">
      <c r="A34" s="132"/>
      <c r="B34" s="110"/>
      <c r="C34" s="129"/>
      <c r="D34" s="115">
        <v>0.458333333333333</v>
      </c>
      <c r="E34" s="116" t="s">
        <v>123</v>
      </c>
      <c r="F34" s="116" t="s">
        <v>126</v>
      </c>
      <c r="G34" s="114"/>
      <c r="H34" s="113"/>
      <c r="I34" s="142"/>
    </row>
    <row r="35" ht="30" customHeight="1" spans="1:9">
      <c r="A35" s="132"/>
      <c r="B35" s="110"/>
      <c r="C35" s="129"/>
      <c r="D35" s="115">
        <v>0.458333333333333</v>
      </c>
      <c r="E35" s="116" t="s">
        <v>124</v>
      </c>
      <c r="F35" s="116" t="s">
        <v>127</v>
      </c>
      <c r="G35" s="114"/>
      <c r="H35" s="111"/>
      <c r="I35" s="142"/>
    </row>
    <row r="36" ht="30" customHeight="1" spans="1:9">
      <c r="A36" s="132"/>
      <c r="B36" s="110"/>
      <c r="C36" s="129"/>
      <c r="D36" s="117">
        <v>0.479166666666667</v>
      </c>
      <c r="E36" s="113" t="s">
        <v>118</v>
      </c>
      <c r="F36" s="113" t="s">
        <v>122</v>
      </c>
      <c r="G36" s="114"/>
      <c r="H36" s="114"/>
      <c r="I36" s="142"/>
    </row>
    <row r="37" ht="30" customHeight="1" spans="1:9">
      <c r="A37" s="132"/>
      <c r="B37" s="110"/>
      <c r="C37" s="129"/>
      <c r="D37" s="117">
        <v>0.479166666666667</v>
      </c>
      <c r="E37" s="113" t="s">
        <v>119</v>
      </c>
      <c r="F37" s="113" t="s">
        <v>121</v>
      </c>
      <c r="G37" s="114"/>
      <c r="H37" s="114"/>
      <c r="I37" s="142"/>
    </row>
    <row r="38" ht="30" customHeight="1" spans="1:9">
      <c r="A38" s="132"/>
      <c r="B38" s="110"/>
      <c r="C38" s="129"/>
      <c r="D38" s="119">
        <v>0.5</v>
      </c>
      <c r="E38" s="116" t="s">
        <v>123</v>
      </c>
      <c r="F38" s="116" t="s">
        <v>127</v>
      </c>
      <c r="G38" s="114"/>
      <c r="H38" s="130"/>
      <c r="I38" s="142"/>
    </row>
    <row r="39" ht="30" customHeight="1" spans="1:9">
      <c r="A39" s="132"/>
      <c r="B39" s="110"/>
      <c r="C39" s="129"/>
      <c r="D39" s="119">
        <v>0.5</v>
      </c>
      <c r="E39" s="116" t="s">
        <v>124</v>
      </c>
      <c r="F39" s="116" t="s">
        <v>126</v>
      </c>
      <c r="G39" s="114"/>
      <c r="H39" s="130"/>
      <c r="I39" s="142"/>
    </row>
    <row r="40" ht="30" customHeight="1" spans="1:9">
      <c r="A40" s="132"/>
      <c r="B40" s="120"/>
      <c r="C40" s="131"/>
      <c r="D40" s="135"/>
      <c r="E40" s="135"/>
      <c r="F40" s="135"/>
      <c r="G40" s="121"/>
      <c r="H40" s="126"/>
      <c r="I40" s="143"/>
    </row>
    <row r="41" ht="30" customHeight="1" spans="1:9">
      <c r="A41" s="132"/>
      <c r="B41" s="106"/>
      <c r="C41" s="107" t="s">
        <v>128</v>
      </c>
      <c r="D41" s="108"/>
      <c r="E41" s="109"/>
      <c r="F41" s="109"/>
      <c r="G41" s="109" t="s">
        <v>129</v>
      </c>
      <c r="H41" s="109"/>
      <c r="I41" s="146"/>
    </row>
    <row r="42" ht="30" customHeight="1" spans="1:9">
      <c r="A42" s="132"/>
      <c r="B42" s="110"/>
      <c r="C42" s="133" t="s">
        <v>130</v>
      </c>
      <c r="D42" s="112"/>
      <c r="E42" s="113"/>
      <c r="F42" s="113"/>
      <c r="G42" s="134"/>
      <c r="H42" s="111"/>
      <c r="I42" s="147"/>
    </row>
    <row r="43" ht="30" customHeight="1" spans="1:9">
      <c r="A43" s="132"/>
      <c r="B43" s="110"/>
      <c r="C43" s="128"/>
      <c r="D43" s="112"/>
      <c r="E43" s="113"/>
      <c r="F43" s="113"/>
      <c r="G43" s="111"/>
      <c r="H43" s="113"/>
      <c r="I43" s="141"/>
    </row>
    <row r="44" ht="30" customHeight="1" spans="1:9">
      <c r="A44" s="132"/>
      <c r="B44" s="110"/>
      <c r="C44" s="129"/>
      <c r="D44" s="112"/>
      <c r="E44" s="113"/>
      <c r="F44" s="113"/>
      <c r="G44" s="114"/>
      <c r="H44" s="111"/>
      <c r="I44" s="142"/>
    </row>
    <row r="45" ht="30" customHeight="1" spans="1:9">
      <c r="A45" s="132"/>
      <c r="B45" s="110"/>
      <c r="C45" s="129"/>
      <c r="D45" s="112"/>
      <c r="E45" s="113"/>
      <c r="F45" s="113"/>
      <c r="G45" s="114"/>
      <c r="H45" s="113"/>
      <c r="I45" s="142"/>
    </row>
    <row r="46" ht="30" customHeight="1" spans="1:9">
      <c r="A46" s="132"/>
      <c r="B46" s="110"/>
      <c r="C46" s="129"/>
      <c r="D46" s="112"/>
      <c r="E46" s="113"/>
      <c r="F46" s="113"/>
      <c r="G46" s="114"/>
      <c r="H46" s="111"/>
      <c r="I46" s="142"/>
    </row>
    <row r="47" ht="30" customHeight="1" spans="1:9">
      <c r="A47" s="132"/>
      <c r="B47" s="110"/>
      <c r="C47" s="129"/>
      <c r="D47" s="112"/>
      <c r="E47" s="113"/>
      <c r="F47" s="113"/>
      <c r="G47" s="114"/>
      <c r="H47" s="113"/>
      <c r="I47" s="142"/>
    </row>
    <row r="48" ht="30" customHeight="1" spans="1:9">
      <c r="A48" s="132"/>
      <c r="B48" s="110"/>
      <c r="C48" s="129"/>
      <c r="D48" s="112"/>
      <c r="E48" s="113"/>
      <c r="F48" s="113"/>
      <c r="G48" s="114"/>
      <c r="H48" s="111"/>
      <c r="I48" s="142"/>
    </row>
    <row r="49" ht="30" customHeight="1" spans="1:9">
      <c r="A49" s="132"/>
      <c r="B49" s="110"/>
      <c r="C49" s="129"/>
      <c r="D49" s="112"/>
      <c r="E49" s="113"/>
      <c r="F49" s="113"/>
      <c r="G49" s="114"/>
      <c r="H49" s="130"/>
      <c r="I49" s="142"/>
    </row>
    <row r="50" ht="30" customHeight="1" spans="1:9">
      <c r="A50" s="132"/>
      <c r="B50" s="110"/>
      <c r="C50" s="129"/>
      <c r="D50" s="112"/>
      <c r="E50" s="113"/>
      <c r="F50" s="113"/>
      <c r="G50" s="114"/>
      <c r="H50" s="130"/>
      <c r="I50" s="142"/>
    </row>
    <row r="51" ht="30" customHeight="1" spans="1:9">
      <c r="A51" s="132"/>
      <c r="B51" s="120"/>
      <c r="C51" s="131"/>
      <c r="D51" s="135"/>
      <c r="E51" s="135"/>
      <c r="F51" s="135"/>
      <c r="G51" s="121"/>
      <c r="H51" s="126"/>
      <c r="I51" s="143"/>
    </row>
    <row r="52" spans="1:8">
      <c r="A52" s="136"/>
      <c r="B52" s="137"/>
      <c r="C52" s="3"/>
      <c r="D52" s="3"/>
      <c r="E52" s="136"/>
      <c r="F52" s="136"/>
      <c r="G52" s="136"/>
      <c r="H52" s="136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</sheetData>
  <mergeCells count="17">
    <mergeCell ref="G1:H1"/>
    <mergeCell ref="B2:B14"/>
    <mergeCell ref="B15:B27"/>
    <mergeCell ref="B28:B40"/>
    <mergeCell ref="B41:B51"/>
    <mergeCell ref="C3:C14"/>
    <mergeCell ref="C16:C27"/>
    <mergeCell ref="C30:C40"/>
    <mergeCell ref="C43:C51"/>
    <mergeCell ref="G5:G14"/>
    <mergeCell ref="G18:G27"/>
    <mergeCell ref="G31:G40"/>
    <mergeCell ref="G43:G51"/>
    <mergeCell ref="I4:I14"/>
    <mergeCell ref="I17:I27"/>
    <mergeCell ref="I30:I40"/>
    <mergeCell ref="I43:I51"/>
  </mergeCells>
  <printOptions horizontalCentered="1" verticalCentered="1"/>
  <pageMargins left="0.31496062992126" right="0.31496062992126" top="0.354330708661417" bottom="0.354330708661417" header="0.31496062992126" footer="0.31496062992126"/>
  <pageSetup paperSize="9" scale="6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opLeftCell="A22" workbookViewId="0">
      <selection activeCell="F34" sqref="F34"/>
    </sheetView>
  </sheetViews>
  <sheetFormatPr defaultColWidth="9" defaultRowHeight="18.75"/>
  <cols>
    <col min="1" max="1" width="20.625" customWidth="1"/>
    <col min="2" max="2" width="3.875" customWidth="1"/>
    <col min="3" max="3" width="11.625" customWidth="1"/>
    <col min="4" max="4" width="5.375" customWidth="1"/>
    <col min="5" max="7" width="25.625" customWidth="1"/>
    <col min="9" max="9" width="12.75" customWidth="1"/>
  </cols>
  <sheetData>
    <row r="1" ht="30" customHeight="1" spans="1:9">
      <c r="A1" s="103" t="s">
        <v>73</v>
      </c>
      <c r="B1" s="104" t="s">
        <v>74</v>
      </c>
      <c r="C1" s="105" t="s">
        <v>75</v>
      </c>
      <c r="D1" s="105" t="s">
        <v>76</v>
      </c>
      <c r="E1" s="105" t="s">
        <v>77</v>
      </c>
      <c r="F1" s="105" t="s">
        <v>78</v>
      </c>
      <c r="G1" s="105" t="s">
        <v>79</v>
      </c>
      <c r="H1" s="105"/>
      <c r="I1" s="138" t="s">
        <v>80</v>
      </c>
    </row>
    <row r="2" ht="30" customHeight="1" spans="1:9">
      <c r="A2" s="103" t="s">
        <v>59</v>
      </c>
      <c r="B2" s="106" t="s">
        <v>81</v>
      </c>
      <c r="C2" s="107" t="s">
        <v>82</v>
      </c>
      <c r="D2" s="108">
        <v>0.395833333333333</v>
      </c>
      <c r="E2" s="109" t="s">
        <v>131</v>
      </c>
      <c r="F2" s="109" t="s">
        <v>132</v>
      </c>
      <c r="G2" s="109" t="s">
        <v>85</v>
      </c>
      <c r="H2" s="109" t="s">
        <v>86</v>
      </c>
      <c r="I2" s="139" t="s">
        <v>108</v>
      </c>
    </row>
    <row r="3" ht="30" customHeight="1" spans="1:9">
      <c r="A3" s="103" t="s">
        <v>133</v>
      </c>
      <c r="B3" s="110"/>
      <c r="C3" s="111"/>
      <c r="D3" s="112">
        <v>0.395833333333333</v>
      </c>
      <c r="E3" s="113" t="s">
        <v>134</v>
      </c>
      <c r="F3" s="113" t="s">
        <v>135</v>
      </c>
      <c r="G3" s="113" t="s">
        <v>136</v>
      </c>
      <c r="H3" s="111" t="s">
        <v>92</v>
      </c>
      <c r="I3" s="140" t="s">
        <v>111</v>
      </c>
    </row>
    <row r="4" ht="30" customHeight="1" spans="1:9">
      <c r="A4" s="103" t="s">
        <v>132</v>
      </c>
      <c r="B4" s="110"/>
      <c r="C4" s="114"/>
      <c r="D4" s="115">
        <v>0.416666666666667</v>
      </c>
      <c r="E4" s="116" t="s">
        <v>137</v>
      </c>
      <c r="F4" s="116" t="s">
        <v>138</v>
      </c>
      <c r="G4" s="112" t="s">
        <v>139</v>
      </c>
      <c r="H4" s="113" t="s">
        <v>86</v>
      </c>
      <c r="I4" s="141"/>
    </row>
    <row r="5" ht="30" customHeight="1" spans="1:9">
      <c r="A5" s="103" t="s">
        <v>134</v>
      </c>
      <c r="B5" s="110"/>
      <c r="C5" s="114"/>
      <c r="D5" s="115">
        <v>0.416666666666667</v>
      </c>
      <c r="E5" s="116" t="s">
        <v>140</v>
      </c>
      <c r="F5" s="116" t="s">
        <v>141</v>
      </c>
      <c r="G5" s="117"/>
      <c r="H5" s="111" t="s">
        <v>92</v>
      </c>
      <c r="I5" s="142"/>
    </row>
    <row r="6" ht="30" customHeight="1" spans="1:9">
      <c r="A6" s="103" t="s">
        <v>135</v>
      </c>
      <c r="B6" s="110"/>
      <c r="C6" s="114"/>
      <c r="D6" s="112">
        <v>0.4375</v>
      </c>
      <c r="E6" s="113" t="s">
        <v>131</v>
      </c>
      <c r="F6" s="113" t="s">
        <v>134</v>
      </c>
      <c r="G6" s="118"/>
      <c r="H6" s="113"/>
      <c r="I6" s="142"/>
    </row>
    <row r="7" ht="30" customHeight="1" spans="1:9">
      <c r="A7" s="103" t="s">
        <v>60</v>
      </c>
      <c r="B7" s="110"/>
      <c r="C7" s="114"/>
      <c r="D7" s="112">
        <v>0.4375</v>
      </c>
      <c r="E7" s="113" t="s">
        <v>132</v>
      </c>
      <c r="F7" s="113" t="s">
        <v>135</v>
      </c>
      <c r="G7" s="118"/>
      <c r="H7" s="111"/>
      <c r="I7" s="142"/>
    </row>
    <row r="8" ht="30" customHeight="1" spans="1:9">
      <c r="A8" s="103" t="s">
        <v>142</v>
      </c>
      <c r="B8" s="110"/>
      <c r="C8" s="114"/>
      <c r="D8" s="115">
        <v>0.458333333333333</v>
      </c>
      <c r="E8" s="116" t="s">
        <v>137</v>
      </c>
      <c r="F8" s="116" t="s">
        <v>140</v>
      </c>
      <c r="G8" s="118"/>
      <c r="H8" s="113"/>
      <c r="I8" s="142"/>
    </row>
    <row r="9" ht="30" customHeight="1" spans="1:9">
      <c r="A9" s="103" t="s">
        <v>143</v>
      </c>
      <c r="B9" s="110"/>
      <c r="C9" s="114"/>
      <c r="D9" s="115">
        <v>0.458333333333333</v>
      </c>
      <c r="E9" s="116" t="s">
        <v>138</v>
      </c>
      <c r="F9" s="116" t="s">
        <v>141</v>
      </c>
      <c r="G9" s="118"/>
      <c r="H9" s="111"/>
      <c r="I9" s="142"/>
    </row>
    <row r="10" ht="30" customHeight="1" spans="1:9">
      <c r="A10" s="103" t="s">
        <v>144</v>
      </c>
      <c r="B10" s="110"/>
      <c r="C10" s="114"/>
      <c r="D10" s="117">
        <v>0.479166666666667</v>
      </c>
      <c r="E10" s="113" t="s">
        <v>131</v>
      </c>
      <c r="F10" s="113" t="s">
        <v>135</v>
      </c>
      <c r="G10" s="118"/>
      <c r="H10" s="111"/>
      <c r="I10" s="142"/>
    </row>
    <row r="11" ht="30" customHeight="1" spans="1:9">
      <c r="A11" s="103" t="s">
        <v>145</v>
      </c>
      <c r="B11" s="110"/>
      <c r="C11" s="114"/>
      <c r="D11" s="117">
        <v>0.479166666666667</v>
      </c>
      <c r="E11" s="113" t="s">
        <v>132</v>
      </c>
      <c r="F11" s="113" t="s">
        <v>134</v>
      </c>
      <c r="G11" s="118"/>
      <c r="H11" s="111"/>
      <c r="I11" s="142"/>
    </row>
    <row r="12" ht="30" customHeight="1" spans="1:9">
      <c r="A12" s="103"/>
      <c r="B12" s="110"/>
      <c r="C12" s="114"/>
      <c r="D12" s="119">
        <v>0.5</v>
      </c>
      <c r="E12" s="116" t="s">
        <v>137</v>
      </c>
      <c r="F12" s="116" t="s">
        <v>141</v>
      </c>
      <c r="G12" s="118"/>
      <c r="H12" s="113"/>
      <c r="I12" s="142"/>
    </row>
    <row r="13" ht="30" customHeight="1" spans="1:9">
      <c r="A13" s="103"/>
      <c r="B13" s="110"/>
      <c r="C13" s="114"/>
      <c r="D13" s="119">
        <v>0.5</v>
      </c>
      <c r="E13" s="116" t="s">
        <v>138</v>
      </c>
      <c r="F13" s="116" t="s">
        <v>140</v>
      </c>
      <c r="G13" s="118"/>
      <c r="H13" s="111"/>
      <c r="I13" s="142"/>
    </row>
    <row r="14" ht="30" customHeight="1" spans="1:9">
      <c r="A14" s="103"/>
      <c r="B14" s="120"/>
      <c r="C14" s="121"/>
      <c r="D14" s="122"/>
      <c r="E14" s="123"/>
      <c r="F14" s="124"/>
      <c r="G14" s="125"/>
      <c r="H14" s="126"/>
      <c r="I14" s="143"/>
    </row>
    <row r="15" ht="30" customHeight="1" spans="1:15">
      <c r="A15" s="103"/>
      <c r="B15" s="106" t="s">
        <v>104</v>
      </c>
      <c r="C15" s="127" t="s">
        <v>105</v>
      </c>
      <c r="D15" s="108">
        <v>0.5625</v>
      </c>
      <c r="E15" s="109" t="s">
        <v>146</v>
      </c>
      <c r="F15" s="109" t="s">
        <v>147</v>
      </c>
      <c r="G15" s="109" t="s">
        <v>85</v>
      </c>
      <c r="H15" s="109" t="s">
        <v>86</v>
      </c>
      <c r="I15" s="144" t="s">
        <v>87</v>
      </c>
      <c r="M15" t="s">
        <v>131</v>
      </c>
      <c r="O15" t="s">
        <v>140</v>
      </c>
    </row>
    <row r="16" ht="30" customHeight="1" spans="1:15">
      <c r="A16" s="103"/>
      <c r="B16" s="110"/>
      <c r="C16" s="128"/>
      <c r="D16" s="112">
        <v>0.5625</v>
      </c>
      <c r="E16" s="113" t="s">
        <v>148</v>
      </c>
      <c r="F16" s="113" t="s">
        <v>149</v>
      </c>
      <c r="G16" s="113" t="s">
        <v>136</v>
      </c>
      <c r="H16" s="111" t="s">
        <v>92</v>
      </c>
      <c r="I16" s="145" t="s">
        <v>93</v>
      </c>
      <c r="M16" t="s">
        <v>135</v>
      </c>
      <c r="O16" t="s">
        <v>142</v>
      </c>
    </row>
    <row r="17" ht="30" customHeight="1" spans="1:15">
      <c r="A17" s="103"/>
      <c r="B17" s="110"/>
      <c r="C17" s="129"/>
      <c r="D17" s="115">
        <v>0.583333333333333</v>
      </c>
      <c r="E17" s="116" t="s">
        <v>150</v>
      </c>
      <c r="F17" s="116" t="s">
        <v>151</v>
      </c>
      <c r="G17" s="112" t="s">
        <v>139</v>
      </c>
      <c r="H17" s="113" t="s">
        <v>86</v>
      </c>
      <c r="I17" s="141"/>
      <c r="M17" t="s">
        <v>132</v>
      </c>
      <c r="O17" t="s">
        <v>141</v>
      </c>
    </row>
    <row r="18" ht="30" customHeight="1" spans="1:15">
      <c r="A18" s="103"/>
      <c r="B18" s="110"/>
      <c r="C18" s="129"/>
      <c r="D18" s="115">
        <v>0.583333333333333</v>
      </c>
      <c r="E18" s="116" t="s">
        <v>152</v>
      </c>
      <c r="F18" s="116" t="s">
        <v>153</v>
      </c>
      <c r="G18" s="111"/>
      <c r="H18" s="111" t="s">
        <v>92</v>
      </c>
      <c r="I18" s="142"/>
      <c r="M18" t="s">
        <v>154</v>
      </c>
      <c r="O18" t="s">
        <v>138</v>
      </c>
    </row>
    <row r="19" ht="30" customHeight="1" spans="1:9">
      <c r="A19" s="103"/>
      <c r="B19" s="110"/>
      <c r="C19" s="129"/>
      <c r="D19" s="112">
        <v>0.604166666666667</v>
      </c>
      <c r="E19" s="113" t="s">
        <v>146</v>
      </c>
      <c r="F19" s="113" t="s">
        <v>148</v>
      </c>
      <c r="G19" s="114"/>
      <c r="H19" s="113"/>
      <c r="I19" s="142"/>
    </row>
    <row r="20" ht="30" customHeight="1" spans="1:9">
      <c r="A20" s="103"/>
      <c r="B20" s="110"/>
      <c r="C20" s="129"/>
      <c r="D20" s="112">
        <v>0.604166666666667</v>
      </c>
      <c r="E20" s="113" t="s">
        <v>155</v>
      </c>
      <c r="F20" s="113" t="s">
        <v>149</v>
      </c>
      <c r="G20" s="114"/>
      <c r="H20" s="111"/>
      <c r="I20" s="142"/>
    </row>
    <row r="21" ht="30" customHeight="1" spans="1:9">
      <c r="A21" s="103"/>
      <c r="B21" s="110"/>
      <c r="C21" s="129"/>
      <c r="D21" s="115">
        <v>0.625</v>
      </c>
      <c r="E21" s="116" t="s">
        <v>150</v>
      </c>
      <c r="F21" s="116" t="s">
        <v>152</v>
      </c>
      <c r="G21" s="114"/>
      <c r="H21" s="113"/>
      <c r="I21" s="142"/>
    </row>
    <row r="22" ht="30" customHeight="1" spans="1:9">
      <c r="A22" s="103"/>
      <c r="B22" s="110"/>
      <c r="C22" s="129"/>
      <c r="D22" s="115">
        <v>0.625</v>
      </c>
      <c r="E22" s="116" t="s">
        <v>151</v>
      </c>
      <c r="F22" s="116" t="s">
        <v>153</v>
      </c>
      <c r="G22" s="114"/>
      <c r="H22" s="111"/>
      <c r="I22" s="142"/>
    </row>
    <row r="23" ht="30" customHeight="1" spans="1:9">
      <c r="A23" s="103"/>
      <c r="B23" s="110"/>
      <c r="C23" s="129"/>
      <c r="D23" s="112">
        <v>0.645833333333333</v>
      </c>
      <c r="E23" s="113" t="s">
        <v>146</v>
      </c>
      <c r="F23" s="113" t="s">
        <v>149</v>
      </c>
      <c r="G23" s="114"/>
      <c r="H23" s="114"/>
      <c r="I23" s="142"/>
    </row>
    <row r="24" ht="30" customHeight="1" spans="1:9">
      <c r="A24" s="103"/>
      <c r="B24" s="110"/>
      <c r="C24" s="129"/>
      <c r="D24" s="112">
        <v>0.645833333333333</v>
      </c>
      <c r="E24" s="113" t="s">
        <v>155</v>
      </c>
      <c r="F24" s="113" t="s">
        <v>148</v>
      </c>
      <c r="G24" s="114"/>
      <c r="H24" s="114"/>
      <c r="I24" s="142"/>
    </row>
    <row r="25" ht="30" customHeight="1" spans="1:9">
      <c r="A25" s="103"/>
      <c r="B25" s="110"/>
      <c r="C25" s="129"/>
      <c r="D25" s="115">
        <v>0.666666666666667</v>
      </c>
      <c r="E25" s="116" t="s">
        <v>150</v>
      </c>
      <c r="F25" s="116" t="s">
        <v>153</v>
      </c>
      <c r="G25" s="114"/>
      <c r="H25" s="130"/>
      <c r="I25" s="142"/>
    </row>
    <row r="26" ht="30" customHeight="1" spans="1:9">
      <c r="A26" s="103"/>
      <c r="B26" s="110"/>
      <c r="C26" s="129"/>
      <c r="D26" s="115">
        <v>0.666666666666667</v>
      </c>
      <c r="E26" s="116" t="s">
        <v>151</v>
      </c>
      <c r="F26" s="116" t="s">
        <v>156</v>
      </c>
      <c r="G26" s="114"/>
      <c r="H26" s="130"/>
      <c r="I26" s="142"/>
    </row>
    <row r="27" ht="30" customHeight="1" spans="1:9">
      <c r="A27" s="103"/>
      <c r="B27" s="120"/>
      <c r="C27" s="131"/>
      <c r="D27" s="122"/>
      <c r="E27" s="123"/>
      <c r="F27" s="124"/>
      <c r="G27" s="121"/>
      <c r="H27" s="126"/>
      <c r="I27" s="143"/>
    </row>
    <row r="28" ht="30" customHeight="1" spans="1:9">
      <c r="A28" s="132"/>
      <c r="B28" s="106" t="s">
        <v>116</v>
      </c>
      <c r="C28" s="107" t="s">
        <v>117</v>
      </c>
      <c r="D28" s="108">
        <v>0.5625</v>
      </c>
      <c r="E28" s="109" t="s">
        <v>157</v>
      </c>
      <c r="F28" s="109" t="s">
        <v>158</v>
      </c>
      <c r="G28" s="109" t="s">
        <v>120</v>
      </c>
      <c r="H28" s="109" t="s">
        <v>86</v>
      </c>
      <c r="I28" s="144" t="s">
        <v>87</v>
      </c>
    </row>
    <row r="29" ht="30" customHeight="1" spans="1:9">
      <c r="A29" s="132"/>
      <c r="B29" s="110"/>
      <c r="C29" s="133"/>
      <c r="D29" s="112">
        <v>0.5625</v>
      </c>
      <c r="E29" s="113" t="s">
        <v>159</v>
      </c>
      <c r="F29" s="113" t="s">
        <v>160</v>
      </c>
      <c r="G29" s="113" t="s">
        <v>161</v>
      </c>
      <c r="H29" s="111" t="s">
        <v>92</v>
      </c>
      <c r="I29" s="145" t="s">
        <v>93</v>
      </c>
    </row>
    <row r="30" ht="30" customHeight="1" spans="1:9">
      <c r="A30" s="132"/>
      <c r="B30" s="110"/>
      <c r="C30" s="128"/>
      <c r="D30" s="115">
        <v>0.583333333333333</v>
      </c>
      <c r="E30" s="116" t="s">
        <v>162</v>
      </c>
      <c r="F30" s="116" t="s">
        <v>163</v>
      </c>
      <c r="G30" s="112" t="s">
        <v>139</v>
      </c>
      <c r="H30" s="113" t="s">
        <v>86</v>
      </c>
      <c r="I30" s="141"/>
    </row>
    <row r="31" ht="30" customHeight="1" spans="1:9">
      <c r="A31" s="132"/>
      <c r="B31" s="110"/>
      <c r="C31" s="129"/>
      <c r="D31" s="115">
        <v>0.583333333333333</v>
      </c>
      <c r="E31" s="116" t="s">
        <v>164</v>
      </c>
      <c r="F31" s="116" t="s">
        <v>165</v>
      </c>
      <c r="G31" s="111"/>
      <c r="H31" s="111" t="s">
        <v>92</v>
      </c>
      <c r="I31" s="142"/>
    </row>
    <row r="32" ht="30" customHeight="1" spans="1:9">
      <c r="A32" s="132"/>
      <c r="B32" s="110"/>
      <c r="C32" s="129"/>
      <c r="D32" s="112">
        <v>0.604166666666667</v>
      </c>
      <c r="E32" s="113" t="s">
        <v>157</v>
      </c>
      <c r="F32" s="113" t="s">
        <v>159</v>
      </c>
      <c r="G32" s="114"/>
      <c r="H32" s="113"/>
      <c r="I32" s="142"/>
    </row>
    <row r="33" ht="30" customHeight="1" spans="1:9">
      <c r="A33" s="132"/>
      <c r="B33" s="110"/>
      <c r="C33" s="129"/>
      <c r="D33" s="112">
        <v>0.604166666666667</v>
      </c>
      <c r="E33" s="113" t="s">
        <v>158</v>
      </c>
      <c r="F33" s="113" t="s">
        <v>160</v>
      </c>
      <c r="G33" s="114"/>
      <c r="H33" s="111"/>
      <c r="I33" s="142"/>
    </row>
    <row r="34" ht="30" customHeight="1" spans="1:9">
      <c r="A34" s="132"/>
      <c r="B34" s="110"/>
      <c r="C34" s="129"/>
      <c r="D34" s="115">
        <v>0.625</v>
      </c>
      <c r="E34" s="116" t="s">
        <v>162</v>
      </c>
      <c r="F34" s="116" t="s">
        <v>164</v>
      </c>
      <c r="G34" s="114"/>
      <c r="H34" s="113"/>
      <c r="I34" s="142"/>
    </row>
    <row r="35" ht="30" customHeight="1" spans="1:9">
      <c r="A35" s="132"/>
      <c r="B35" s="110"/>
      <c r="C35" s="129"/>
      <c r="D35" s="115">
        <v>0.625</v>
      </c>
      <c r="E35" s="116" t="s">
        <v>163</v>
      </c>
      <c r="F35" s="116" t="s">
        <v>165</v>
      </c>
      <c r="G35" s="114"/>
      <c r="H35" s="111"/>
      <c r="I35" s="142"/>
    </row>
    <row r="36" ht="30" customHeight="1" spans="1:9">
      <c r="A36" s="132"/>
      <c r="B36" s="110"/>
      <c r="C36" s="129"/>
      <c r="D36" s="112">
        <v>0.645833333333333</v>
      </c>
      <c r="E36" s="113" t="s">
        <v>157</v>
      </c>
      <c r="F36" s="113" t="s">
        <v>160</v>
      </c>
      <c r="G36" s="114"/>
      <c r="H36" s="114"/>
      <c r="I36" s="142"/>
    </row>
    <row r="37" ht="30" customHeight="1" spans="1:9">
      <c r="A37" s="132"/>
      <c r="B37" s="110"/>
      <c r="C37" s="129"/>
      <c r="D37" s="112">
        <v>0.645833333333333</v>
      </c>
      <c r="E37" s="113" t="s">
        <v>158</v>
      </c>
      <c r="F37" s="113" t="s">
        <v>159</v>
      </c>
      <c r="G37" s="114"/>
      <c r="H37" s="114"/>
      <c r="I37" s="142"/>
    </row>
    <row r="38" ht="30" customHeight="1" spans="1:9">
      <c r="A38" s="132"/>
      <c r="B38" s="110"/>
      <c r="C38" s="129"/>
      <c r="D38" s="115">
        <v>0.666666666666667</v>
      </c>
      <c r="E38" s="116" t="s">
        <v>162</v>
      </c>
      <c r="F38" s="116" t="s">
        <v>165</v>
      </c>
      <c r="G38" s="114"/>
      <c r="H38" s="130"/>
      <c r="I38" s="142"/>
    </row>
    <row r="39" ht="30" customHeight="1" spans="1:9">
      <c r="A39" s="132"/>
      <c r="B39" s="110"/>
      <c r="C39" s="129"/>
      <c r="D39" s="115">
        <v>0.666666666666667</v>
      </c>
      <c r="E39" s="116" t="s">
        <v>163</v>
      </c>
      <c r="F39" s="116" t="s">
        <v>164</v>
      </c>
      <c r="G39" s="114"/>
      <c r="H39" s="130"/>
      <c r="I39" s="142"/>
    </row>
    <row r="40" ht="30" customHeight="1" spans="1:9">
      <c r="A40" s="132"/>
      <c r="B40" s="120"/>
      <c r="C40" s="131"/>
      <c r="D40" s="122"/>
      <c r="E40" s="123"/>
      <c r="F40" s="124"/>
      <c r="G40" s="121"/>
      <c r="H40" s="126"/>
      <c r="I40" s="143"/>
    </row>
    <row r="41" ht="30" customHeight="1" spans="1:9">
      <c r="A41" s="132"/>
      <c r="B41" s="106"/>
      <c r="C41" s="107" t="s">
        <v>128</v>
      </c>
      <c r="D41" s="108"/>
      <c r="E41" s="109"/>
      <c r="F41" s="109"/>
      <c r="G41" s="109" t="s">
        <v>129</v>
      </c>
      <c r="H41" s="109"/>
      <c r="I41" s="146"/>
    </row>
    <row r="42" ht="30" customHeight="1" spans="1:9">
      <c r="A42" s="132"/>
      <c r="B42" s="110"/>
      <c r="C42" s="133" t="s">
        <v>130</v>
      </c>
      <c r="D42" s="112"/>
      <c r="E42" s="113"/>
      <c r="F42" s="113"/>
      <c r="G42" s="134"/>
      <c r="H42" s="111"/>
      <c r="I42" s="147"/>
    </row>
    <row r="43" ht="30" customHeight="1" spans="1:9">
      <c r="A43" s="132"/>
      <c r="B43" s="110"/>
      <c r="C43" s="128"/>
      <c r="D43" s="112"/>
      <c r="E43" s="113"/>
      <c r="F43" s="113"/>
      <c r="G43" s="111"/>
      <c r="H43" s="113"/>
      <c r="I43" s="141"/>
    </row>
    <row r="44" ht="30" customHeight="1" spans="1:9">
      <c r="A44" s="132"/>
      <c r="B44" s="110"/>
      <c r="C44" s="129"/>
      <c r="D44" s="112"/>
      <c r="E44" s="113"/>
      <c r="F44" s="113"/>
      <c r="G44" s="114"/>
      <c r="H44" s="111"/>
      <c r="I44" s="142"/>
    </row>
    <row r="45" ht="30" customHeight="1" spans="1:9">
      <c r="A45" s="132"/>
      <c r="B45" s="110"/>
      <c r="C45" s="129"/>
      <c r="D45" s="112"/>
      <c r="E45" s="113"/>
      <c r="F45" s="113"/>
      <c r="G45" s="114"/>
      <c r="H45" s="113"/>
      <c r="I45" s="142"/>
    </row>
    <row r="46" ht="30" customHeight="1" spans="1:9">
      <c r="A46" s="132"/>
      <c r="B46" s="110"/>
      <c r="C46" s="129"/>
      <c r="D46" s="112"/>
      <c r="E46" s="113"/>
      <c r="F46" s="113"/>
      <c r="G46" s="114"/>
      <c r="H46" s="111"/>
      <c r="I46" s="142"/>
    </row>
    <row r="47" ht="30" customHeight="1" spans="1:9">
      <c r="A47" s="132"/>
      <c r="B47" s="110"/>
      <c r="C47" s="129"/>
      <c r="D47" s="112"/>
      <c r="E47" s="113"/>
      <c r="F47" s="113"/>
      <c r="G47" s="114"/>
      <c r="H47" s="113"/>
      <c r="I47" s="142"/>
    </row>
    <row r="48" ht="30" customHeight="1" spans="1:9">
      <c r="A48" s="132"/>
      <c r="B48" s="110"/>
      <c r="C48" s="129"/>
      <c r="D48" s="112"/>
      <c r="E48" s="113"/>
      <c r="F48" s="113"/>
      <c r="G48" s="114"/>
      <c r="H48" s="111"/>
      <c r="I48" s="142"/>
    </row>
    <row r="49" ht="30" customHeight="1" spans="1:9">
      <c r="A49" s="132"/>
      <c r="B49" s="110"/>
      <c r="C49" s="129"/>
      <c r="D49" s="112"/>
      <c r="E49" s="113"/>
      <c r="F49" s="113"/>
      <c r="G49" s="114"/>
      <c r="H49" s="130"/>
      <c r="I49" s="142"/>
    </row>
    <row r="50" ht="30" customHeight="1" spans="1:9">
      <c r="A50" s="132"/>
      <c r="B50" s="110"/>
      <c r="C50" s="129"/>
      <c r="D50" s="112"/>
      <c r="E50" s="113"/>
      <c r="F50" s="113"/>
      <c r="G50" s="114"/>
      <c r="H50" s="130"/>
      <c r="I50" s="142"/>
    </row>
    <row r="51" ht="30" customHeight="1" spans="1:9">
      <c r="A51" s="132"/>
      <c r="B51" s="120"/>
      <c r="C51" s="131"/>
      <c r="D51" s="135"/>
      <c r="E51" s="135"/>
      <c r="F51" s="135"/>
      <c r="G51" s="121"/>
      <c r="H51" s="126"/>
      <c r="I51" s="143"/>
    </row>
    <row r="52" spans="1:8">
      <c r="A52" s="136"/>
      <c r="B52" s="137"/>
      <c r="C52" s="3"/>
      <c r="D52" s="3"/>
      <c r="E52" s="136"/>
      <c r="F52" s="136"/>
      <c r="G52" s="136"/>
      <c r="H52" s="136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</sheetData>
  <mergeCells count="20">
    <mergeCell ref="G1:H1"/>
    <mergeCell ref="D14:F14"/>
    <mergeCell ref="D27:F27"/>
    <mergeCell ref="D40:F40"/>
    <mergeCell ref="B2:B14"/>
    <mergeCell ref="B15:B27"/>
    <mergeCell ref="B28:B40"/>
    <mergeCell ref="B41:B51"/>
    <mergeCell ref="C3:C14"/>
    <mergeCell ref="C16:C27"/>
    <mergeCell ref="C30:C40"/>
    <mergeCell ref="C43:C51"/>
    <mergeCell ref="G5:G14"/>
    <mergeCell ref="G18:G27"/>
    <mergeCell ref="G31:G40"/>
    <mergeCell ref="G43:G51"/>
    <mergeCell ref="I4:I14"/>
    <mergeCell ref="I17:I27"/>
    <mergeCell ref="I30:I40"/>
    <mergeCell ref="I43:I51"/>
  </mergeCells>
  <printOptions horizontalCentered="1" verticalCentered="1"/>
  <pageMargins left="0.31496062992126" right="0.31496062992126" top="0.354330708661417" bottom="0.354330708661417" header="0.31496062992126" footer="0.31496062992126"/>
  <pageSetup paperSize="9" scale="6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BW130"/>
  <sheetViews>
    <sheetView tabSelected="1" view="pageBreakPreview" zoomScaleNormal="100" zoomScaleSheetLayoutView="100" topLeftCell="A42" workbookViewId="0">
      <selection activeCell="A45" sqref="A45"/>
    </sheetView>
  </sheetViews>
  <sheetFormatPr defaultColWidth="3.375" defaultRowHeight="13.5"/>
  <cols>
    <col min="1" max="4" width="3.375" style="40"/>
    <col min="5" max="20" width="7.375" style="40" customWidth="1"/>
    <col min="21" max="42" width="3.375" style="40"/>
    <col min="43" max="43" width="12.625" style="40" customWidth="1"/>
    <col min="44" max="16384" width="3.375" style="40"/>
  </cols>
  <sheetData>
    <row r="1" spans="1:22">
      <c r="A1" s="41" t="s">
        <v>166</v>
      </c>
      <c r="V1" s="93"/>
    </row>
    <row r="2" ht="17.25" spans="1:22">
      <c r="A2" s="42" t="s">
        <v>167</v>
      </c>
      <c r="V2" s="93"/>
    </row>
    <row r="3" ht="6" customHeight="1" spans="22:22">
      <c r="V3" s="93"/>
    </row>
    <row r="4" s="39" customFormat="1" ht="28.5" customHeight="1" spans="1:36">
      <c r="A4" s="43" t="s">
        <v>168</v>
      </c>
      <c r="B4" s="44"/>
      <c r="C4" s="44"/>
      <c r="D4" s="45"/>
      <c r="E4" s="46" t="str">
        <f>A5</f>
        <v>HIRO'S</v>
      </c>
      <c r="F4" s="47"/>
      <c r="G4" s="47"/>
      <c r="H4" s="48"/>
      <c r="I4" s="43" t="str">
        <f>A7</f>
        <v>米沢ﾌｪﾆｯｸｽ</v>
      </c>
      <c r="J4" s="47"/>
      <c r="K4" s="47"/>
      <c r="L4" s="48"/>
      <c r="M4" s="75" t="str">
        <f>A9</f>
        <v>アビーカ米沢</v>
      </c>
      <c r="N4" s="76"/>
      <c r="O4" s="76"/>
      <c r="P4" s="65"/>
      <c r="Q4" s="43" t="str">
        <f>A11</f>
        <v>北部FC</v>
      </c>
      <c r="R4" s="47"/>
      <c r="S4" s="47"/>
      <c r="T4" s="48"/>
      <c r="U4" s="43" t="s">
        <v>169</v>
      </c>
      <c r="V4" s="45"/>
      <c r="W4" s="64" t="s">
        <v>170</v>
      </c>
      <c r="X4" s="65"/>
      <c r="Y4" s="64" t="s">
        <v>171</v>
      </c>
      <c r="Z4" s="65"/>
      <c r="AA4" s="46" t="s">
        <v>172</v>
      </c>
      <c r="AB4" s="48"/>
      <c r="AC4" s="46" t="s">
        <v>173</v>
      </c>
      <c r="AD4" s="48"/>
      <c r="AE4" s="46" t="s">
        <v>174</v>
      </c>
      <c r="AF4" s="48"/>
      <c r="AG4" s="46" t="s">
        <v>175</v>
      </c>
      <c r="AH4" s="48"/>
      <c r="AI4" s="46" t="s">
        <v>176</v>
      </c>
      <c r="AJ4" s="48"/>
    </row>
    <row r="5" s="39" customFormat="1" ht="28.5" customHeight="1" spans="1:75">
      <c r="A5" s="49" t="s">
        <v>102</v>
      </c>
      <c r="B5" s="50"/>
      <c r="C5" s="50"/>
      <c r="D5" s="51"/>
      <c r="E5" s="52"/>
      <c r="F5" s="53"/>
      <c r="G5" s="53"/>
      <c r="H5" s="54"/>
      <c r="I5" s="61" t="str">
        <f>IF(I6="","",IF(I6=K6,"△",IF(I6&gt;K6,"○","×")))</f>
        <v>△</v>
      </c>
      <c r="J5" s="62"/>
      <c r="K5" s="62"/>
      <c r="L5" s="63"/>
      <c r="M5" s="61" t="str">
        <f>IF(M6="","",IF(M6=O6,"△",IF(M6&gt;O6,"○","×")))</f>
        <v>×</v>
      </c>
      <c r="N5" s="62"/>
      <c r="O5" s="62"/>
      <c r="P5" s="63"/>
      <c r="Q5" s="61" t="str">
        <f>IF(Q6="","",IF(Q6=S6,"△",IF(Q6&gt;S6,"○","×")))</f>
        <v>×</v>
      </c>
      <c r="R5" s="62"/>
      <c r="S5" s="62"/>
      <c r="T5" s="63"/>
      <c r="U5" s="94">
        <f>IF(AP5=0,"",COUNTIF(E5:T5,"○"))</f>
        <v>0</v>
      </c>
      <c r="V5" s="95"/>
      <c r="W5" s="94">
        <f>IF(AP5=0,"",COUNTIF(E5:T5,"×"))</f>
        <v>2</v>
      </c>
      <c r="X5" s="95"/>
      <c r="Y5" s="94">
        <f>IF(AP5=0,"",COUNTIF(E5:T5,"△"))</f>
        <v>1</v>
      </c>
      <c r="Z5" s="95"/>
      <c r="AA5" s="94">
        <f>IF(AP5=0,"",U5*3+Y5)</f>
        <v>1</v>
      </c>
      <c r="AB5" s="95"/>
      <c r="AC5" s="94">
        <f>IF(AP5=0,"",SUM(E6,I6,M6,Q6))</f>
        <v>1</v>
      </c>
      <c r="AD5" s="95"/>
      <c r="AE5" s="94">
        <f>IF(AP5=0,"",SUM(G6,K6,O6,S6))</f>
        <v>12</v>
      </c>
      <c r="AF5" s="95"/>
      <c r="AG5" s="94">
        <f>IF(AP5=0,"",SUM(AC5,-AE5))</f>
        <v>-11</v>
      </c>
      <c r="AH5" s="95"/>
      <c r="AI5" s="94">
        <f>IF(AP5=0,"",_xlfn.RANK.EQ(AQ5,AQ5:AQ12))</f>
        <v>4</v>
      </c>
      <c r="AJ5" s="95"/>
      <c r="AK5" s="101"/>
      <c r="AL5" s="101"/>
      <c r="AM5" s="101"/>
      <c r="AN5" s="101"/>
      <c r="AO5" s="101"/>
      <c r="AP5" s="101">
        <f>COUNTA(I6:T6,M8:T8,Q10:T10)</f>
        <v>12</v>
      </c>
      <c r="AQ5" s="102">
        <f>IF(AP5=0,"",10000000000+(AA5*100000000)+(100000+(AG5*1000))+(AC5))</f>
        <v>10100089001</v>
      </c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</row>
    <row r="6" s="39" customFormat="1" ht="28.5" customHeight="1" spans="1:75">
      <c r="A6" s="55" t="s">
        <v>177</v>
      </c>
      <c r="B6" s="56"/>
      <c r="C6" s="56"/>
      <c r="D6" s="57"/>
      <c r="E6" s="58"/>
      <c r="F6" s="59"/>
      <c r="G6" s="59"/>
      <c r="H6" s="60"/>
      <c r="I6" s="77">
        <v>0</v>
      </c>
      <c r="J6" s="78"/>
      <c r="K6" s="77">
        <v>0</v>
      </c>
      <c r="L6" s="78"/>
      <c r="M6" s="77">
        <v>0</v>
      </c>
      <c r="N6" s="78"/>
      <c r="O6" s="77">
        <v>3</v>
      </c>
      <c r="P6" s="78"/>
      <c r="Q6" s="77">
        <v>1</v>
      </c>
      <c r="R6" s="78"/>
      <c r="S6" s="77">
        <v>9</v>
      </c>
      <c r="T6" s="78"/>
      <c r="U6" s="96"/>
      <c r="V6" s="97"/>
      <c r="W6" s="96"/>
      <c r="X6" s="97"/>
      <c r="Y6" s="96"/>
      <c r="Z6" s="97"/>
      <c r="AA6" s="96"/>
      <c r="AB6" s="97"/>
      <c r="AC6" s="96"/>
      <c r="AD6" s="97"/>
      <c r="AE6" s="96"/>
      <c r="AF6" s="97"/>
      <c r="AG6" s="96"/>
      <c r="AH6" s="97"/>
      <c r="AI6" s="96"/>
      <c r="AJ6" s="97"/>
      <c r="AK6" s="101"/>
      <c r="AL6" s="101"/>
      <c r="AM6" s="101"/>
      <c r="AN6" s="101"/>
      <c r="AO6" s="101"/>
      <c r="AP6" s="101"/>
      <c r="AQ6" s="102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</row>
    <row r="7" s="39" customFormat="1" ht="28.5" customHeight="1" spans="1:75">
      <c r="A7" s="49" t="s">
        <v>178</v>
      </c>
      <c r="B7" s="50"/>
      <c r="C7" s="50"/>
      <c r="D7" s="51"/>
      <c r="E7" s="61" t="str">
        <f>IF(I6="","",IF(E8=G8,"△",IF(E8&gt;G8,"○","×")))</f>
        <v>△</v>
      </c>
      <c r="F7" s="62"/>
      <c r="G7" s="62"/>
      <c r="H7" s="63"/>
      <c r="I7" s="79"/>
      <c r="J7" s="80"/>
      <c r="K7" s="80"/>
      <c r="L7" s="81"/>
      <c r="M7" s="61" t="str">
        <f>IF(M8="","",IF(M8=O8,"△",IF(M8&gt;O8,"○","×")))</f>
        <v>×</v>
      </c>
      <c r="N7" s="62"/>
      <c r="O7" s="62"/>
      <c r="P7" s="63"/>
      <c r="Q7" s="61" t="str">
        <f>IF(Q8="","",IF(Q8=S8,"△",IF(Q8&gt;S8,"○","×")))</f>
        <v>×</v>
      </c>
      <c r="R7" s="62"/>
      <c r="S7" s="62"/>
      <c r="T7" s="63"/>
      <c r="U7" s="94">
        <f>IF(AP5=0,"",COUNTIF(E7:T7,"○"))</f>
        <v>0</v>
      </c>
      <c r="V7" s="95"/>
      <c r="W7" s="94">
        <f>IF(AP5=0,"",COUNTIF(E7:T7,"×"))</f>
        <v>2</v>
      </c>
      <c r="X7" s="95"/>
      <c r="Y7" s="94">
        <f>IF(AP5=0,"",COUNTIF(E7:T7,"△"))</f>
        <v>1</v>
      </c>
      <c r="Z7" s="95"/>
      <c r="AA7" s="94">
        <f>IF(AP5=0,"",U7*3+Y7)</f>
        <v>1</v>
      </c>
      <c r="AB7" s="95"/>
      <c r="AC7" s="94">
        <f>IF(AP5=0,"",SUM(E8,I8,M8,Q8))</f>
        <v>0</v>
      </c>
      <c r="AD7" s="95"/>
      <c r="AE7" s="94">
        <f>IF(AP5=0,"",SUM(G8,K8,O8,S8))</f>
        <v>2</v>
      </c>
      <c r="AF7" s="95"/>
      <c r="AG7" s="94">
        <f>IF(AP5=0,"",SUM(AC7,-AE7))</f>
        <v>-2</v>
      </c>
      <c r="AH7" s="95"/>
      <c r="AI7" s="94">
        <f>IF(AP5=0,"",_xlfn.RANK.EQ(AQ7,AQ5:AQ12))</f>
        <v>3</v>
      </c>
      <c r="AJ7" s="95"/>
      <c r="AK7" s="101"/>
      <c r="AL7" s="101"/>
      <c r="AM7" s="101"/>
      <c r="AN7" s="101"/>
      <c r="AO7" s="101"/>
      <c r="AP7" s="101"/>
      <c r="AQ7" s="102">
        <f>IF(AP5=0,"",10000000000+(AA7*100000000)+(100000+(AG7*1000))+(AC7))</f>
        <v>10100098000</v>
      </c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</row>
    <row r="8" s="39" customFormat="1" ht="28.5" customHeight="1" spans="1:75">
      <c r="A8" s="55" t="s">
        <v>178</v>
      </c>
      <c r="B8" s="56"/>
      <c r="C8" s="56"/>
      <c r="D8" s="57"/>
      <c r="E8" s="64">
        <f>IF(K6="","",K6)</f>
        <v>0</v>
      </c>
      <c r="F8" s="65"/>
      <c r="G8" s="64">
        <f>IF(I6="","",I6)</f>
        <v>0</v>
      </c>
      <c r="H8" s="65"/>
      <c r="I8" s="82"/>
      <c r="J8" s="83"/>
      <c r="K8" s="83"/>
      <c r="L8" s="84"/>
      <c r="M8" s="85">
        <v>0</v>
      </c>
      <c r="N8" s="86"/>
      <c r="O8" s="85">
        <v>1</v>
      </c>
      <c r="P8" s="86"/>
      <c r="Q8" s="85">
        <v>0</v>
      </c>
      <c r="R8" s="86"/>
      <c r="S8" s="85">
        <v>1</v>
      </c>
      <c r="T8" s="86"/>
      <c r="U8" s="96"/>
      <c r="V8" s="97"/>
      <c r="W8" s="96"/>
      <c r="X8" s="97"/>
      <c r="Y8" s="96"/>
      <c r="Z8" s="97"/>
      <c r="AA8" s="96"/>
      <c r="AB8" s="97"/>
      <c r="AC8" s="96"/>
      <c r="AD8" s="97"/>
      <c r="AE8" s="96"/>
      <c r="AF8" s="97"/>
      <c r="AG8" s="96"/>
      <c r="AH8" s="97"/>
      <c r="AI8" s="96"/>
      <c r="AJ8" s="97"/>
      <c r="AK8" s="101"/>
      <c r="AL8" s="101"/>
      <c r="AM8" s="101"/>
      <c r="AN8" s="101"/>
      <c r="AO8" s="101"/>
      <c r="AP8" s="101"/>
      <c r="AQ8" s="102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</row>
    <row r="9" s="39" customFormat="1" ht="28.5" customHeight="1" spans="1:75">
      <c r="A9" s="49" t="s">
        <v>179</v>
      </c>
      <c r="B9" s="50"/>
      <c r="C9" s="50"/>
      <c r="D9" s="51"/>
      <c r="E9" s="61" t="str">
        <f>IF(M6="","",IF(E10=G10,"△",IF(E10&gt;G10,"○","×")))</f>
        <v>○</v>
      </c>
      <c r="F9" s="62"/>
      <c r="G9" s="62"/>
      <c r="H9" s="63"/>
      <c r="I9" s="61" t="str">
        <f>IF(M8="","",IF(I10=K10,"△",IF(I10&gt;K10,"○","×")))</f>
        <v>○</v>
      </c>
      <c r="J9" s="62"/>
      <c r="K9" s="62"/>
      <c r="L9" s="63"/>
      <c r="M9" s="87"/>
      <c r="N9" s="88"/>
      <c r="O9" s="88"/>
      <c r="P9" s="89"/>
      <c r="Q9" s="61" t="str">
        <f>IF(Q10="","",IF(Q10=S10,"△",IF(Q10&gt;S10,"○","×")))</f>
        <v>×</v>
      </c>
      <c r="R9" s="62"/>
      <c r="S9" s="62"/>
      <c r="T9" s="63"/>
      <c r="U9" s="94">
        <f>IF(AP5=0,"",COUNTIF(E9:T9,"○"))</f>
        <v>2</v>
      </c>
      <c r="V9" s="95"/>
      <c r="W9" s="94">
        <f>IF(AP5=0,"",COUNTIF(E9:T9,"×"))</f>
        <v>1</v>
      </c>
      <c r="X9" s="95"/>
      <c r="Y9" s="94">
        <f>IF(AP5=0,"",COUNTIF(E9:T9,"△"))</f>
        <v>0</v>
      </c>
      <c r="Z9" s="95"/>
      <c r="AA9" s="94">
        <f>IF(AP5=0,"",U9*3+Y9)</f>
        <v>6</v>
      </c>
      <c r="AB9" s="95"/>
      <c r="AC9" s="94">
        <f>IF(AP5=0,"",SUM(E10,I10,M10,Q10))</f>
        <v>5</v>
      </c>
      <c r="AD9" s="95"/>
      <c r="AE9" s="94">
        <f>IF(AP5=0,"",SUM(G10,K10,O10,S10))</f>
        <v>2</v>
      </c>
      <c r="AF9" s="95"/>
      <c r="AG9" s="94">
        <f>IF(AP5=0,"",SUM(AC9,-AE9))</f>
        <v>3</v>
      </c>
      <c r="AH9" s="95"/>
      <c r="AI9" s="94">
        <f>IF(AP5=0,"",_xlfn.RANK.EQ(AQ9,AQ5:AQ12))</f>
        <v>2</v>
      </c>
      <c r="AJ9" s="95"/>
      <c r="AK9" s="101"/>
      <c r="AL9" s="101"/>
      <c r="AM9" s="101"/>
      <c r="AN9" s="101"/>
      <c r="AO9" s="101"/>
      <c r="AP9" s="101"/>
      <c r="AQ9" s="102">
        <f>IF(AP5=0,"",10000000000+(AA9*100000000)+(100000+(AG9*1000))+(AC9))</f>
        <v>10600103005</v>
      </c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</row>
    <row r="10" s="39" customFormat="1" ht="28.5" customHeight="1" spans="1:75">
      <c r="A10" s="55" t="s">
        <v>178</v>
      </c>
      <c r="B10" s="56"/>
      <c r="C10" s="56"/>
      <c r="D10" s="57"/>
      <c r="E10" s="66">
        <f>IF(O6="","",O6)</f>
        <v>3</v>
      </c>
      <c r="F10" s="67"/>
      <c r="G10" s="66">
        <f>IF(M6="","",M6)</f>
        <v>0</v>
      </c>
      <c r="H10" s="67"/>
      <c r="I10" s="66">
        <f>IF(O8="","",O8)</f>
        <v>1</v>
      </c>
      <c r="J10" s="67"/>
      <c r="K10" s="66">
        <f>IF(M8="","",M8)</f>
        <v>0</v>
      </c>
      <c r="L10" s="67"/>
      <c r="M10" s="90"/>
      <c r="N10" s="91"/>
      <c r="O10" s="91"/>
      <c r="P10" s="92"/>
      <c r="Q10" s="98">
        <v>1</v>
      </c>
      <c r="R10" s="99"/>
      <c r="S10" s="98">
        <v>2</v>
      </c>
      <c r="T10" s="99"/>
      <c r="U10" s="96"/>
      <c r="V10" s="97"/>
      <c r="W10" s="96"/>
      <c r="X10" s="97"/>
      <c r="Y10" s="96"/>
      <c r="Z10" s="97"/>
      <c r="AA10" s="96"/>
      <c r="AB10" s="97"/>
      <c r="AC10" s="96"/>
      <c r="AD10" s="97"/>
      <c r="AE10" s="96"/>
      <c r="AF10" s="97"/>
      <c r="AG10" s="96"/>
      <c r="AH10" s="97"/>
      <c r="AI10" s="96"/>
      <c r="AJ10" s="97"/>
      <c r="AK10" s="101"/>
      <c r="AL10" s="101"/>
      <c r="AM10" s="101"/>
      <c r="AN10" s="101"/>
      <c r="AO10" s="101"/>
      <c r="AP10" s="101"/>
      <c r="AQ10" s="102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</row>
    <row r="11" s="39" customFormat="1" ht="28.5" customHeight="1" spans="1:75">
      <c r="A11" s="49" t="s">
        <v>89</v>
      </c>
      <c r="B11" s="50"/>
      <c r="C11" s="50"/>
      <c r="D11" s="51"/>
      <c r="E11" s="61" t="str">
        <f>IF(Q6="","",IF(E12=G12,"△",IF(E12&gt;G12,"○","×")))</f>
        <v>○</v>
      </c>
      <c r="F11" s="62"/>
      <c r="G11" s="62"/>
      <c r="H11" s="63"/>
      <c r="I11" s="61" t="str">
        <f>IF(Q8="","",IF(I12=K12,"△",IF(I12&gt;K12,"○","×")))</f>
        <v>○</v>
      </c>
      <c r="J11" s="62"/>
      <c r="K11" s="62"/>
      <c r="L11" s="63"/>
      <c r="M11" s="61" t="str">
        <f>IF(Q10="","",IF(M12=O12,"△",IF(M12&gt;O12,"○","×")))</f>
        <v>○</v>
      </c>
      <c r="N11" s="62"/>
      <c r="O11" s="62"/>
      <c r="P11" s="63"/>
      <c r="Q11" s="79"/>
      <c r="R11" s="80"/>
      <c r="S11" s="80"/>
      <c r="T11" s="81"/>
      <c r="U11" s="94">
        <f>IF(AP5=0,"",COUNTIF(E11:T11,"○"))</f>
        <v>3</v>
      </c>
      <c r="V11" s="95"/>
      <c r="W11" s="94">
        <f>IF(AP5=0,"",COUNTIF(E11:T11,"×"))</f>
        <v>0</v>
      </c>
      <c r="X11" s="95"/>
      <c r="Y11" s="94">
        <f>IF(AP5=0,"",COUNTIF(E11:T11,"△"))</f>
        <v>0</v>
      </c>
      <c r="Z11" s="95"/>
      <c r="AA11" s="94">
        <f>IF(AP5=0,"",U11*3+Y11)</f>
        <v>9</v>
      </c>
      <c r="AB11" s="95"/>
      <c r="AC11" s="94">
        <f>IF(AP5=0,"",SUM(E12,I12,M12,Q12))</f>
        <v>12</v>
      </c>
      <c r="AD11" s="95"/>
      <c r="AE11" s="94">
        <f>IF(AP5=0,"",SUM(G12,K12,O12,S12))</f>
        <v>2</v>
      </c>
      <c r="AF11" s="95"/>
      <c r="AG11" s="94">
        <f>IF(AP5=0,"",SUM(AC11,-AE11))</f>
        <v>10</v>
      </c>
      <c r="AH11" s="95"/>
      <c r="AI11" s="94">
        <f>IF(AP5=0,"",_xlfn.RANK.EQ(AQ11,AQ5:AQ12))</f>
        <v>1</v>
      </c>
      <c r="AJ11" s="95"/>
      <c r="AK11" s="101"/>
      <c r="AL11" s="101"/>
      <c r="AM11" s="101"/>
      <c r="AN11" s="101"/>
      <c r="AO11" s="101"/>
      <c r="AP11" s="101"/>
      <c r="AQ11" s="102">
        <f>IF(AP5=0,"",10000000000+(AA11*100000000)+(100000+(AG11*1000))+(AC11))</f>
        <v>10900110012</v>
      </c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</row>
    <row r="12" s="39" customFormat="1" ht="28.5" customHeight="1" spans="1:75">
      <c r="A12" s="55" t="s">
        <v>178</v>
      </c>
      <c r="B12" s="56"/>
      <c r="C12" s="56"/>
      <c r="D12" s="57"/>
      <c r="E12" s="68">
        <f>IF(S6="","",S6)</f>
        <v>9</v>
      </c>
      <c r="F12" s="68"/>
      <c r="G12" s="68">
        <f>IF(Q6="","",Q6)</f>
        <v>1</v>
      </c>
      <c r="H12" s="68"/>
      <c r="I12" s="68">
        <f>IF(S8="","",S8)</f>
        <v>1</v>
      </c>
      <c r="J12" s="68"/>
      <c r="K12" s="68">
        <f>IF(Q8="","",Q8)</f>
        <v>0</v>
      </c>
      <c r="L12" s="68"/>
      <c r="M12" s="68">
        <f>IF(S10="","",S10)</f>
        <v>2</v>
      </c>
      <c r="N12" s="68"/>
      <c r="O12" s="68">
        <f>IF(Q10="","",Q10)</f>
        <v>1</v>
      </c>
      <c r="P12" s="68"/>
      <c r="Q12" s="82"/>
      <c r="R12" s="83"/>
      <c r="S12" s="83"/>
      <c r="T12" s="84"/>
      <c r="U12" s="96"/>
      <c r="V12" s="97"/>
      <c r="W12" s="96"/>
      <c r="X12" s="97"/>
      <c r="Y12" s="96"/>
      <c r="Z12" s="97"/>
      <c r="AA12" s="96"/>
      <c r="AB12" s="97"/>
      <c r="AC12" s="96"/>
      <c r="AD12" s="97"/>
      <c r="AE12" s="96"/>
      <c r="AF12" s="97"/>
      <c r="AG12" s="96"/>
      <c r="AH12" s="97"/>
      <c r="AI12" s="96"/>
      <c r="AJ12" s="97"/>
      <c r="AK12" s="101"/>
      <c r="AL12" s="101"/>
      <c r="AM12" s="101"/>
      <c r="AN12" s="101"/>
      <c r="AO12" s="101"/>
      <c r="AP12" s="101"/>
      <c r="AQ12" s="102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</row>
    <row r="13" ht="28.5" customHeight="1" spans="22:75">
      <c r="V13" s="93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</row>
    <row r="14" s="39" customFormat="1" ht="28.5" customHeight="1" spans="1:75">
      <c r="A14" s="43" t="s">
        <v>180</v>
      </c>
      <c r="B14" s="44"/>
      <c r="C14" s="44"/>
      <c r="D14" s="45"/>
      <c r="E14" s="46" t="str">
        <f>A15</f>
        <v>REDLIONS</v>
      </c>
      <c r="F14" s="47"/>
      <c r="G14" s="47"/>
      <c r="H14" s="48"/>
      <c r="I14" s="43" t="str">
        <f>A17</f>
        <v>川西JFC</v>
      </c>
      <c r="J14" s="47"/>
      <c r="K14" s="47"/>
      <c r="L14" s="48"/>
      <c r="M14" s="43" t="str">
        <f>A19</f>
        <v>アステラーソ高畠</v>
      </c>
      <c r="N14" s="47"/>
      <c r="O14" s="47"/>
      <c r="P14" s="48"/>
      <c r="Q14" s="43" t="str">
        <f>A21</f>
        <v>窪田SC</v>
      </c>
      <c r="R14" s="47"/>
      <c r="S14" s="47"/>
      <c r="T14" s="48"/>
      <c r="U14" s="43" t="s">
        <v>169</v>
      </c>
      <c r="V14" s="45"/>
      <c r="W14" s="64" t="s">
        <v>170</v>
      </c>
      <c r="X14" s="65"/>
      <c r="Y14" s="64" t="s">
        <v>171</v>
      </c>
      <c r="Z14" s="65"/>
      <c r="AA14" s="46" t="s">
        <v>172</v>
      </c>
      <c r="AB14" s="48"/>
      <c r="AC14" s="46" t="s">
        <v>173</v>
      </c>
      <c r="AD14" s="48"/>
      <c r="AE14" s="46" t="s">
        <v>174</v>
      </c>
      <c r="AF14" s="48"/>
      <c r="AG14" s="46" t="s">
        <v>175</v>
      </c>
      <c r="AH14" s="48"/>
      <c r="AI14" s="46" t="s">
        <v>176</v>
      </c>
      <c r="AJ14" s="48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</row>
    <row r="15" s="39" customFormat="1" ht="28.5" customHeight="1" spans="1:75">
      <c r="A15" s="49" t="s">
        <v>100</v>
      </c>
      <c r="B15" s="50"/>
      <c r="C15" s="50"/>
      <c r="D15" s="51"/>
      <c r="E15" s="52"/>
      <c r="F15" s="53"/>
      <c r="G15" s="53"/>
      <c r="H15" s="54"/>
      <c r="I15" s="61" t="str">
        <f>IF(I16="","",IF(I16=K16,"△",IF(I16&gt;K16,"○","×")))</f>
        <v>×</v>
      </c>
      <c r="J15" s="62"/>
      <c r="K15" s="62"/>
      <c r="L15" s="63"/>
      <c r="M15" s="61" t="str">
        <f>IF(M16="","",IF(M16=O16,"△",IF(M16&gt;O16,"○","×")))</f>
        <v>×</v>
      </c>
      <c r="N15" s="62"/>
      <c r="O15" s="62"/>
      <c r="P15" s="63"/>
      <c r="Q15" s="61" t="str">
        <f>IF(Q16="","",IF(Q16=S16,"△",IF(Q16&gt;S16,"○","×")))</f>
        <v>○</v>
      </c>
      <c r="R15" s="62"/>
      <c r="S15" s="62"/>
      <c r="T15" s="63"/>
      <c r="U15" s="94">
        <f>IF(AP15=0,"",COUNTIF(E15:T15,"○"))</f>
        <v>1</v>
      </c>
      <c r="V15" s="95"/>
      <c r="W15" s="94">
        <f>IF(AP15=0,"",COUNTIF(E15:T15,"×"))</f>
        <v>2</v>
      </c>
      <c r="X15" s="95"/>
      <c r="Y15" s="94">
        <f>IF(AP15=0,"",COUNTIF(E15:T15,"△"))</f>
        <v>0</v>
      </c>
      <c r="Z15" s="95"/>
      <c r="AA15" s="94">
        <f>IF(AP15=0,"",U15*3+Y15)</f>
        <v>3</v>
      </c>
      <c r="AB15" s="95"/>
      <c r="AC15" s="94">
        <f>IF(AP15=0,"",SUM(E16,I16,M16,Q16))</f>
        <v>3</v>
      </c>
      <c r="AD15" s="95"/>
      <c r="AE15" s="94">
        <f>IF(AP15=0,"",SUM(G16,K16,O16,S16))</f>
        <v>7</v>
      </c>
      <c r="AF15" s="95"/>
      <c r="AG15" s="94">
        <f>IF(AP15=0,"",SUM(AC15,-AE15))</f>
        <v>-4</v>
      </c>
      <c r="AH15" s="95"/>
      <c r="AI15" s="94">
        <f>IF(AP15=0,"",_xlfn.RANK.EQ(AQ15,AQ15:AQ22))</f>
        <v>3</v>
      </c>
      <c r="AJ15" s="95"/>
      <c r="AK15" s="101"/>
      <c r="AL15" s="101"/>
      <c r="AM15" s="101"/>
      <c r="AN15" s="101"/>
      <c r="AO15" s="101"/>
      <c r="AP15" s="101">
        <f>COUNTA(I16:T16,M18:T18,Q20:T20)</f>
        <v>12</v>
      </c>
      <c r="AQ15" s="102">
        <f>IF(AP15=0,"",10000000000+(AA15*100000000)+(100000+(AG15*1000))+(AC15))</f>
        <v>10300096003</v>
      </c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</row>
    <row r="16" s="39" customFormat="1" ht="28.5" customHeight="1" spans="1:75">
      <c r="A16" s="55" t="s">
        <v>134</v>
      </c>
      <c r="B16" s="56"/>
      <c r="C16" s="56"/>
      <c r="D16" s="57"/>
      <c r="E16" s="58"/>
      <c r="F16" s="59"/>
      <c r="G16" s="59"/>
      <c r="H16" s="60"/>
      <c r="I16" s="77">
        <v>0</v>
      </c>
      <c r="J16" s="78"/>
      <c r="K16" s="77">
        <v>3</v>
      </c>
      <c r="L16" s="78"/>
      <c r="M16" s="77">
        <v>1</v>
      </c>
      <c r="N16" s="78"/>
      <c r="O16" s="77">
        <v>3</v>
      </c>
      <c r="P16" s="78"/>
      <c r="Q16" s="77">
        <v>2</v>
      </c>
      <c r="R16" s="78"/>
      <c r="S16" s="77">
        <v>1</v>
      </c>
      <c r="T16" s="78"/>
      <c r="U16" s="96"/>
      <c r="V16" s="97"/>
      <c r="W16" s="96"/>
      <c r="X16" s="97"/>
      <c r="Y16" s="96"/>
      <c r="Z16" s="97"/>
      <c r="AA16" s="96"/>
      <c r="AB16" s="97"/>
      <c r="AC16" s="96"/>
      <c r="AD16" s="97"/>
      <c r="AE16" s="96"/>
      <c r="AF16" s="97"/>
      <c r="AG16" s="96"/>
      <c r="AH16" s="97"/>
      <c r="AI16" s="96"/>
      <c r="AJ16" s="97"/>
      <c r="AK16" s="101"/>
      <c r="AL16" s="101"/>
      <c r="AM16" s="101"/>
      <c r="AN16" s="101"/>
      <c r="AO16" s="101"/>
      <c r="AP16" s="101"/>
      <c r="AQ16" s="102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  <c r="BV16" s="101"/>
      <c r="BW16" s="101"/>
    </row>
    <row r="17" s="39" customFormat="1" ht="28.5" customHeight="1" spans="1:75">
      <c r="A17" s="49" t="s">
        <v>99</v>
      </c>
      <c r="B17" s="50"/>
      <c r="C17" s="50"/>
      <c r="D17" s="51"/>
      <c r="E17" s="61" t="str">
        <f>IF(I16="","",IF(E18=G18,"△",IF(E18&gt;G18,"○","×")))</f>
        <v>○</v>
      </c>
      <c r="F17" s="62"/>
      <c r="G17" s="62"/>
      <c r="H17" s="63"/>
      <c r="I17" s="79"/>
      <c r="J17" s="80"/>
      <c r="K17" s="80"/>
      <c r="L17" s="81"/>
      <c r="M17" s="61" t="str">
        <f>IF(M18="","",IF(M18=O18,"△",IF(M18&gt;O18,"○","×")))</f>
        <v>○</v>
      </c>
      <c r="N17" s="62"/>
      <c r="O17" s="62"/>
      <c r="P17" s="63"/>
      <c r="Q17" s="61" t="str">
        <f>IF(Q18="","",IF(Q18=S18,"△",IF(Q18&gt;S18,"○","×")))</f>
        <v>○</v>
      </c>
      <c r="R17" s="62"/>
      <c r="S17" s="62"/>
      <c r="T17" s="63"/>
      <c r="U17" s="94">
        <f>IF(AP15=0,"",COUNTIF(E17:T17,"○"))</f>
        <v>3</v>
      </c>
      <c r="V17" s="95"/>
      <c r="W17" s="94">
        <f>IF(AP15=0,"",COUNTIF(E17:T17,"×"))</f>
        <v>0</v>
      </c>
      <c r="X17" s="95"/>
      <c r="Y17" s="94">
        <f>IF(AP15=0,"",COUNTIF(E17:T17,"△"))</f>
        <v>0</v>
      </c>
      <c r="Z17" s="95"/>
      <c r="AA17" s="94">
        <f>IF(AP15=0,"",U17*3+Y17)</f>
        <v>9</v>
      </c>
      <c r="AB17" s="95"/>
      <c r="AC17" s="94">
        <f>IF(AP15=0,"",SUM(E18,I18,M18,Q18))</f>
        <v>12</v>
      </c>
      <c r="AD17" s="95"/>
      <c r="AE17" s="94">
        <f>IF(AP15=0,"",SUM(G18,K18,O18,S18))</f>
        <v>5</v>
      </c>
      <c r="AF17" s="95"/>
      <c r="AG17" s="94">
        <f>IF(AP15=0,"",SUM(AC17,-AE17))</f>
        <v>7</v>
      </c>
      <c r="AH17" s="95"/>
      <c r="AI17" s="94">
        <f>IF(AP15=0,"",_xlfn.RANK.EQ(AQ17,AQ15:AQ22))</f>
        <v>1</v>
      </c>
      <c r="AJ17" s="95"/>
      <c r="AK17" s="101"/>
      <c r="AL17" s="101"/>
      <c r="AM17" s="101"/>
      <c r="AN17" s="101"/>
      <c r="AO17" s="101"/>
      <c r="AP17" s="101"/>
      <c r="AQ17" s="102">
        <f>IF(AP15=0,"",10000000000+(AA17*100000000)+(100000+(AG17*1000))+(AC17))</f>
        <v>10900107012</v>
      </c>
      <c r="AR17" s="101"/>
      <c r="AS17" s="101"/>
      <c r="AT17" s="101"/>
      <c r="AU17" s="101"/>
      <c r="AV17" s="101"/>
      <c r="AW17" s="101"/>
      <c r="AX17" s="101"/>
      <c r="AY17" s="101"/>
      <c r="AZ17" s="103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</row>
    <row r="18" s="39" customFormat="1" ht="28.5" customHeight="1" spans="1:75">
      <c r="A18" s="55" t="s">
        <v>133</v>
      </c>
      <c r="B18" s="56"/>
      <c r="C18" s="56"/>
      <c r="D18" s="57"/>
      <c r="E18" s="64">
        <f>IF(K16="","",K16)</f>
        <v>3</v>
      </c>
      <c r="F18" s="65"/>
      <c r="G18" s="64">
        <f>IF(I16="","",I16)</f>
        <v>0</v>
      </c>
      <c r="H18" s="65"/>
      <c r="I18" s="82"/>
      <c r="J18" s="83"/>
      <c r="K18" s="83"/>
      <c r="L18" s="84"/>
      <c r="M18" s="85">
        <v>4</v>
      </c>
      <c r="N18" s="86"/>
      <c r="O18" s="85">
        <v>3</v>
      </c>
      <c r="P18" s="86"/>
      <c r="Q18" s="85">
        <v>5</v>
      </c>
      <c r="R18" s="86"/>
      <c r="S18" s="85">
        <v>2</v>
      </c>
      <c r="T18" s="86"/>
      <c r="U18" s="96"/>
      <c r="V18" s="97"/>
      <c r="W18" s="96"/>
      <c r="X18" s="97"/>
      <c r="Y18" s="96"/>
      <c r="Z18" s="97"/>
      <c r="AA18" s="96"/>
      <c r="AB18" s="97"/>
      <c r="AC18" s="96"/>
      <c r="AD18" s="97"/>
      <c r="AE18" s="96"/>
      <c r="AF18" s="97"/>
      <c r="AG18" s="96"/>
      <c r="AH18" s="97"/>
      <c r="AI18" s="96"/>
      <c r="AJ18" s="97"/>
      <c r="AK18" s="101"/>
      <c r="AL18" s="101"/>
      <c r="AM18" s="101"/>
      <c r="AN18" s="101"/>
      <c r="AO18" s="101"/>
      <c r="AP18" s="101"/>
      <c r="AQ18" s="102"/>
      <c r="AR18" s="101"/>
      <c r="AS18" s="101"/>
      <c r="AT18" s="101"/>
      <c r="AU18" s="101"/>
      <c r="AV18" s="101"/>
      <c r="AW18" s="101"/>
      <c r="AX18" s="101"/>
      <c r="AY18" s="101"/>
      <c r="AZ18" s="103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01"/>
      <c r="BM18" s="101"/>
      <c r="BN18" s="101"/>
      <c r="BO18" s="101"/>
      <c r="BP18" s="101"/>
      <c r="BQ18" s="101"/>
      <c r="BR18" s="101"/>
      <c r="BS18" s="101"/>
      <c r="BT18" s="101"/>
      <c r="BU18" s="101"/>
      <c r="BV18" s="101"/>
      <c r="BW18" s="101"/>
    </row>
    <row r="19" s="39" customFormat="1" ht="28.5" customHeight="1" spans="1:75">
      <c r="A19" s="69" t="s">
        <v>101</v>
      </c>
      <c r="B19" s="70"/>
      <c r="C19" s="70"/>
      <c r="D19" s="71"/>
      <c r="E19" s="61" t="str">
        <f>IF(M16="","",IF(E20=G20,"△",IF(E20&gt;G20,"○","×")))</f>
        <v>○</v>
      </c>
      <c r="F19" s="62"/>
      <c r="G19" s="62"/>
      <c r="H19" s="63"/>
      <c r="I19" s="61" t="str">
        <f>IF(M18="","",IF(I20=K20,"△",IF(I20&gt;K20,"○","×")))</f>
        <v>×</v>
      </c>
      <c r="J19" s="62"/>
      <c r="K19" s="62"/>
      <c r="L19" s="63"/>
      <c r="M19" s="87"/>
      <c r="N19" s="88"/>
      <c r="O19" s="88"/>
      <c r="P19" s="89"/>
      <c r="Q19" s="61" t="str">
        <f>IF(Q20="","",IF(Q20=S20,"△",IF(Q20&gt;S20,"○","×")))</f>
        <v>○</v>
      </c>
      <c r="R19" s="62"/>
      <c r="S19" s="62"/>
      <c r="T19" s="63"/>
      <c r="U19" s="94">
        <f>IF(AP15=0,"",COUNTIF(E19:T19,"○"))</f>
        <v>2</v>
      </c>
      <c r="V19" s="95"/>
      <c r="W19" s="94">
        <f>IF(AP15=0,"",COUNTIF(E19:T19,"×"))</f>
        <v>1</v>
      </c>
      <c r="X19" s="95"/>
      <c r="Y19" s="94">
        <f>IF(AP15=0,"",COUNTIF(E19:T19,"△"))</f>
        <v>0</v>
      </c>
      <c r="Z19" s="95"/>
      <c r="AA19" s="94">
        <f>IF(AP15=0,"",U19*3+Y19)</f>
        <v>6</v>
      </c>
      <c r="AB19" s="95"/>
      <c r="AC19" s="94">
        <f>IF(AP15=0,"",SUM(E20,I20,M20,Q20))</f>
        <v>11</v>
      </c>
      <c r="AD19" s="95"/>
      <c r="AE19" s="94">
        <f>IF(AP15=0,"",SUM(G20,K20,O20,S20))</f>
        <v>7</v>
      </c>
      <c r="AF19" s="95"/>
      <c r="AG19" s="94">
        <f>IF(AP15=0,"",SUM(AC19,-AE19))</f>
        <v>4</v>
      </c>
      <c r="AH19" s="95"/>
      <c r="AI19" s="94">
        <f>IF(AP15=0,"",_xlfn.RANK.EQ(AQ19,AQ15:AQ22))</f>
        <v>2</v>
      </c>
      <c r="AJ19" s="95"/>
      <c r="AK19" s="101"/>
      <c r="AL19" s="101"/>
      <c r="AM19" s="101"/>
      <c r="AN19" s="101"/>
      <c r="AO19" s="101"/>
      <c r="AP19" s="101"/>
      <c r="AQ19" s="102">
        <f>IF(AP15=0,"",10000000000+(AA19*100000000)+(100000+(AG19*1000))+(AC19))</f>
        <v>10600104011</v>
      </c>
      <c r="AR19" s="101"/>
      <c r="AS19" s="101"/>
      <c r="AT19" s="101"/>
      <c r="AU19" s="101"/>
      <c r="AV19" s="101"/>
      <c r="AW19" s="101"/>
      <c r="AX19" s="101"/>
      <c r="AY19" s="101"/>
      <c r="AZ19" s="103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01"/>
      <c r="BM19" s="101"/>
      <c r="BN19" s="101"/>
      <c r="BO19" s="101"/>
      <c r="BP19" s="101"/>
      <c r="BQ19" s="101"/>
      <c r="BR19" s="101"/>
      <c r="BS19" s="101"/>
      <c r="BT19" s="101"/>
      <c r="BU19" s="101"/>
      <c r="BV19" s="101"/>
      <c r="BW19" s="101"/>
    </row>
    <row r="20" s="39" customFormat="1" ht="28.5" customHeight="1" spans="1:75">
      <c r="A20" s="72" t="s">
        <v>134</v>
      </c>
      <c r="B20" s="73"/>
      <c r="C20" s="73"/>
      <c r="D20" s="74"/>
      <c r="E20" s="66">
        <f>IF(O16="","",O16)</f>
        <v>3</v>
      </c>
      <c r="F20" s="67"/>
      <c r="G20" s="66">
        <f>IF(M16="","",M16)</f>
        <v>1</v>
      </c>
      <c r="H20" s="67"/>
      <c r="I20" s="66">
        <f>IF(O18="","",O18)</f>
        <v>3</v>
      </c>
      <c r="J20" s="67"/>
      <c r="K20" s="66">
        <f>IF(M18="","",M18)</f>
        <v>4</v>
      </c>
      <c r="L20" s="67"/>
      <c r="M20" s="90"/>
      <c r="N20" s="91"/>
      <c r="O20" s="91"/>
      <c r="P20" s="92"/>
      <c r="Q20" s="98">
        <v>5</v>
      </c>
      <c r="R20" s="99"/>
      <c r="S20" s="98">
        <v>2</v>
      </c>
      <c r="T20" s="99"/>
      <c r="U20" s="96"/>
      <c r="V20" s="97"/>
      <c r="W20" s="96"/>
      <c r="X20" s="97"/>
      <c r="Y20" s="96"/>
      <c r="Z20" s="97"/>
      <c r="AA20" s="96"/>
      <c r="AB20" s="97"/>
      <c r="AC20" s="96"/>
      <c r="AD20" s="97"/>
      <c r="AE20" s="96"/>
      <c r="AF20" s="97"/>
      <c r="AG20" s="96"/>
      <c r="AH20" s="97"/>
      <c r="AI20" s="96"/>
      <c r="AJ20" s="97"/>
      <c r="AK20" s="101"/>
      <c r="AL20" s="101"/>
      <c r="AM20" s="101"/>
      <c r="AN20" s="101"/>
      <c r="AO20" s="101"/>
      <c r="AP20" s="101"/>
      <c r="AQ20" s="102"/>
      <c r="AR20" s="101"/>
      <c r="AS20" s="101"/>
      <c r="AT20" s="101"/>
      <c r="AU20" s="101"/>
      <c r="AV20" s="101"/>
      <c r="AW20" s="101"/>
      <c r="AX20" s="101"/>
      <c r="AY20" s="101"/>
      <c r="AZ20" s="103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</row>
    <row r="21" s="39" customFormat="1" ht="28.5" customHeight="1" spans="1:75">
      <c r="A21" s="49" t="s">
        <v>103</v>
      </c>
      <c r="B21" s="50"/>
      <c r="C21" s="50"/>
      <c r="D21" s="51"/>
      <c r="E21" s="61" t="str">
        <f>IF(Q16="","",IF(E22=G22,"△",IF(E22&gt;G22,"○","×")))</f>
        <v>×</v>
      </c>
      <c r="F21" s="62"/>
      <c r="G21" s="62"/>
      <c r="H21" s="63"/>
      <c r="I21" s="61" t="str">
        <f>IF(Q18="","",IF(I22=K22,"△",IF(I22&gt;K22,"○","×")))</f>
        <v>×</v>
      </c>
      <c r="J21" s="62"/>
      <c r="K21" s="62"/>
      <c r="L21" s="63"/>
      <c r="M21" s="61" t="str">
        <f>IF(Q20="","",IF(M22=O22,"△",IF(M22&gt;O22,"○","×")))</f>
        <v>×</v>
      </c>
      <c r="N21" s="62"/>
      <c r="O21" s="62"/>
      <c r="P21" s="63"/>
      <c r="Q21" s="79"/>
      <c r="R21" s="80"/>
      <c r="S21" s="80"/>
      <c r="T21" s="81"/>
      <c r="U21" s="94">
        <f>IF(AP15=0,"",COUNTIF(E21:T21,"○"))</f>
        <v>0</v>
      </c>
      <c r="V21" s="95"/>
      <c r="W21" s="94">
        <f>IF(AP15=0,"",COUNTIF(E21:T21,"×"))</f>
        <v>3</v>
      </c>
      <c r="X21" s="95"/>
      <c r="Y21" s="94">
        <f>IF(AP15=0,"",COUNTIF(E21:T21,"△"))</f>
        <v>0</v>
      </c>
      <c r="Z21" s="95"/>
      <c r="AA21" s="94">
        <f>IF(AP15=0,"",U21*3+Y21)</f>
        <v>0</v>
      </c>
      <c r="AB21" s="95"/>
      <c r="AC21" s="94">
        <f>IF(AP15=0,"",SUM(E22,I22,M22,Q22))</f>
        <v>5</v>
      </c>
      <c r="AD21" s="95"/>
      <c r="AE21" s="94">
        <f>IF(AP15=0,"",SUM(G22,K22,O22,S22))</f>
        <v>12</v>
      </c>
      <c r="AF21" s="95"/>
      <c r="AG21" s="94">
        <f>IF(AP15=0,"",SUM(AC21,-AE21))</f>
        <v>-7</v>
      </c>
      <c r="AH21" s="95"/>
      <c r="AI21" s="94">
        <f>IF(AP15=0,"",_xlfn.RANK.EQ(AQ21,AQ15:AQ22))</f>
        <v>4</v>
      </c>
      <c r="AJ21" s="95"/>
      <c r="AK21" s="101"/>
      <c r="AL21" s="101"/>
      <c r="AM21" s="101"/>
      <c r="AN21" s="101"/>
      <c r="AO21" s="101"/>
      <c r="AP21" s="101"/>
      <c r="AQ21" s="102">
        <f>IF(AP15=0,"",10000000000+(AA21*100000000)+(100000+(AG21*1000))+(AC21))</f>
        <v>10000093005</v>
      </c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1"/>
      <c r="BW21" s="101"/>
    </row>
    <row r="22" s="39" customFormat="1" ht="28.5" customHeight="1" spans="1:75">
      <c r="A22" s="55" t="s">
        <v>133</v>
      </c>
      <c r="B22" s="56"/>
      <c r="C22" s="56"/>
      <c r="D22" s="57"/>
      <c r="E22" s="68">
        <f>IF(S16="","",S16)</f>
        <v>1</v>
      </c>
      <c r="F22" s="68"/>
      <c r="G22" s="68">
        <f>IF(Q16="","",Q16)</f>
        <v>2</v>
      </c>
      <c r="H22" s="68"/>
      <c r="I22" s="68">
        <f>IF(S18="","",S18)</f>
        <v>2</v>
      </c>
      <c r="J22" s="68"/>
      <c r="K22" s="68">
        <f>IF(Q18="","",Q18)</f>
        <v>5</v>
      </c>
      <c r="L22" s="68"/>
      <c r="M22" s="68">
        <f>IF(S20="","",S20)</f>
        <v>2</v>
      </c>
      <c r="N22" s="68"/>
      <c r="O22" s="68">
        <f>IF(Q20="","",Q20)</f>
        <v>5</v>
      </c>
      <c r="P22" s="68"/>
      <c r="Q22" s="82"/>
      <c r="R22" s="83"/>
      <c r="S22" s="83"/>
      <c r="T22" s="84"/>
      <c r="U22" s="96"/>
      <c r="V22" s="97"/>
      <c r="W22" s="96"/>
      <c r="X22" s="97"/>
      <c r="Y22" s="96"/>
      <c r="Z22" s="97"/>
      <c r="AA22" s="96"/>
      <c r="AB22" s="97"/>
      <c r="AC22" s="96"/>
      <c r="AD22" s="97"/>
      <c r="AE22" s="96"/>
      <c r="AF22" s="97"/>
      <c r="AG22" s="96"/>
      <c r="AH22" s="97"/>
      <c r="AI22" s="96"/>
      <c r="AJ22" s="97"/>
      <c r="AK22" s="101"/>
      <c r="AL22" s="101"/>
      <c r="AM22" s="101"/>
      <c r="AN22" s="101"/>
      <c r="AO22" s="101"/>
      <c r="AP22" s="101"/>
      <c r="AQ22" s="102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</row>
    <row r="23" ht="28.5" customHeight="1" spans="22:75">
      <c r="V23" s="93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</row>
    <row r="24" s="39" customFormat="1" ht="28.5" customHeight="1" spans="1:75">
      <c r="A24" s="43" t="s">
        <v>181</v>
      </c>
      <c r="B24" s="44"/>
      <c r="C24" s="44"/>
      <c r="D24" s="45"/>
      <c r="E24" s="46" t="str">
        <f>A25</f>
        <v>ＦＣ宮内</v>
      </c>
      <c r="F24" s="47"/>
      <c r="G24" s="47"/>
      <c r="H24" s="48"/>
      <c r="I24" s="43" t="str">
        <f>A27</f>
        <v>南原若貴</v>
      </c>
      <c r="J24" s="47"/>
      <c r="K24" s="47"/>
      <c r="L24" s="48"/>
      <c r="M24" s="75" t="str">
        <f>A29</f>
        <v>高畠就友</v>
      </c>
      <c r="N24" s="76"/>
      <c r="O24" s="76"/>
      <c r="P24" s="65"/>
      <c r="Q24" s="43" t="str">
        <f>A31</f>
        <v>FCアルカディア</v>
      </c>
      <c r="R24" s="47"/>
      <c r="S24" s="47"/>
      <c r="T24" s="48"/>
      <c r="U24" s="43" t="s">
        <v>169</v>
      </c>
      <c r="V24" s="45"/>
      <c r="W24" s="64" t="s">
        <v>170</v>
      </c>
      <c r="X24" s="65"/>
      <c r="Y24" s="64" t="s">
        <v>171</v>
      </c>
      <c r="Z24" s="65"/>
      <c r="AA24" s="46" t="s">
        <v>172</v>
      </c>
      <c r="AB24" s="48"/>
      <c r="AC24" s="46" t="s">
        <v>173</v>
      </c>
      <c r="AD24" s="48"/>
      <c r="AE24" s="46" t="s">
        <v>174</v>
      </c>
      <c r="AF24" s="48"/>
      <c r="AG24" s="46" t="s">
        <v>175</v>
      </c>
      <c r="AH24" s="48"/>
      <c r="AI24" s="46" t="s">
        <v>176</v>
      </c>
      <c r="AJ24" s="48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</row>
    <row r="25" s="39" customFormat="1" ht="28.5" customHeight="1" spans="1:75">
      <c r="A25" s="49" t="s">
        <v>182</v>
      </c>
      <c r="B25" s="50"/>
      <c r="C25" s="50"/>
      <c r="D25" s="51"/>
      <c r="E25" s="52"/>
      <c r="F25" s="53"/>
      <c r="G25" s="53"/>
      <c r="H25" s="54"/>
      <c r="I25" s="61" t="str">
        <f>IF(I26="","",IF(I26=K26,"△",IF(I26&gt;K26,"○","×")))</f>
        <v>○</v>
      </c>
      <c r="J25" s="62"/>
      <c r="K25" s="62"/>
      <c r="L25" s="63"/>
      <c r="M25" s="61" t="str">
        <f>IF(M26="","",IF(M26=O26,"△",IF(M26&gt;O26,"○","×")))</f>
        <v>○</v>
      </c>
      <c r="N25" s="62"/>
      <c r="O25" s="62"/>
      <c r="P25" s="63"/>
      <c r="Q25" s="61" t="str">
        <f>IF(Q26="","",IF(Q26=S26,"△",IF(Q26&gt;S26,"○","×")))</f>
        <v>○</v>
      </c>
      <c r="R25" s="62"/>
      <c r="S25" s="62"/>
      <c r="T25" s="63"/>
      <c r="U25" s="94">
        <f>IF(AP25=0,"",COUNTIF(E25:T25,"○"))</f>
        <v>3</v>
      </c>
      <c r="V25" s="95"/>
      <c r="W25" s="94">
        <f>IF(AP25=0,"",COUNTIF(E25:T25,"×"))</f>
        <v>0</v>
      </c>
      <c r="X25" s="95"/>
      <c r="Y25" s="94">
        <f>IF(AP25=0,"",COUNTIF(E25:T25,"△"))</f>
        <v>0</v>
      </c>
      <c r="Z25" s="95"/>
      <c r="AA25" s="94">
        <f>IF(AP25=0,"",U25*3+Y25)</f>
        <v>9</v>
      </c>
      <c r="AB25" s="95"/>
      <c r="AC25" s="94">
        <f>IF(AP25=0,"",SUM(E26,I26,M26,Q26))</f>
        <v>23</v>
      </c>
      <c r="AD25" s="95"/>
      <c r="AE25" s="94">
        <f>IF(AP25=0,"",SUM(G26,K26,O26,S26))</f>
        <v>1</v>
      </c>
      <c r="AF25" s="95"/>
      <c r="AG25" s="94">
        <f>IF(AP25=0,"",SUM(AC25,-AE25))</f>
        <v>22</v>
      </c>
      <c r="AH25" s="95"/>
      <c r="AI25" s="94">
        <f>IF(AP25=0,"",_xlfn.RANK.EQ(AQ25,AQ25:AQ32))</f>
        <v>1</v>
      </c>
      <c r="AJ25" s="95"/>
      <c r="AK25" s="101"/>
      <c r="AL25" s="101"/>
      <c r="AM25" s="101"/>
      <c r="AN25" s="101"/>
      <c r="AO25" s="101"/>
      <c r="AP25" s="101">
        <f>COUNTA(I26:T26,M28:T28,Q30:T30)</f>
        <v>12</v>
      </c>
      <c r="AQ25" s="102">
        <f>IF(AP25=0,"",10000000000+(AA25*100000000)+(100000+(AG25*1000))+(AC25))</f>
        <v>10900122023</v>
      </c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</row>
    <row r="26" s="39" customFormat="1" ht="28.5" customHeight="1" spans="1:75">
      <c r="A26" s="55" t="s">
        <v>183</v>
      </c>
      <c r="B26" s="56"/>
      <c r="C26" s="56"/>
      <c r="D26" s="57"/>
      <c r="E26" s="58"/>
      <c r="F26" s="59"/>
      <c r="G26" s="59"/>
      <c r="H26" s="60"/>
      <c r="I26" s="77">
        <v>12</v>
      </c>
      <c r="J26" s="78"/>
      <c r="K26" s="77">
        <v>0</v>
      </c>
      <c r="L26" s="78"/>
      <c r="M26" s="77">
        <v>5</v>
      </c>
      <c r="N26" s="78"/>
      <c r="O26" s="77">
        <v>0</v>
      </c>
      <c r="P26" s="78"/>
      <c r="Q26" s="77">
        <v>6</v>
      </c>
      <c r="R26" s="78"/>
      <c r="S26" s="77">
        <v>1</v>
      </c>
      <c r="T26" s="78"/>
      <c r="U26" s="96"/>
      <c r="V26" s="97"/>
      <c r="W26" s="96"/>
      <c r="X26" s="97"/>
      <c r="Y26" s="96"/>
      <c r="Z26" s="97"/>
      <c r="AA26" s="96"/>
      <c r="AB26" s="97"/>
      <c r="AC26" s="96"/>
      <c r="AD26" s="97"/>
      <c r="AE26" s="96"/>
      <c r="AF26" s="97"/>
      <c r="AG26" s="96"/>
      <c r="AH26" s="97"/>
      <c r="AI26" s="96"/>
      <c r="AJ26" s="97"/>
      <c r="AK26" s="101"/>
      <c r="AL26" s="101"/>
      <c r="AM26" s="101"/>
      <c r="AN26" s="101"/>
      <c r="AO26" s="101"/>
      <c r="AP26" s="101"/>
      <c r="AQ26" s="102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</row>
    <row r="27" s="39" customFormat="1" ht="28.5" customHeight="1" spans="1:75">
      <c r="A27" s="69" t="s">
        <v>184</v>
      </c>
      <c r="B27" s="70"/>
      <c r="C27" s="70"/>
      <c r="D27" s="71"/>
      <c r="E27" s="61" t="str">
        <f>IF(I26="","",IF(E28=G28,"△",IF(E28&gt;G28,"○","×")))</f>
        <v>×</v>
      </c>
      <c r="F27" s="62"/>
      <c r="G27" s="62"/>
      <c r="H27" s="63"/>
      <c r="I27" s="79"/>
      <c r="J27" s="80"/>
      <c r="K27" s="80"/>
      <c r="L27" s="81"/>
      <c r="M27" s="61" t="str">
        <f>IF(M28="","",IF(M28=O28,"△",IF(M28&gt;O28,"○","×")))</f>
        <v>○</v>
      </c>
      <c r="N27" s="62"/>
      <c r="O27" s="62"/>
      <c r="P27" s="63"/>
      <c r="Q27" s="61" t="str">
        <f>IF(Q28="","",IF(Q28=S28,"△",IF(Q28&gt;S28,"○","×")))</f>
        <v>×</v>
      </c>
      <c r="R27" s="62"/>
      <c r="S27" s="62"/>
      <c r="T27" s="63"/>
      <c r="U27" s="94">
        <f>IF(AP25=0,"",COUNTIF(E27:T27,"○"))</f>
        <v>1</v>
      </c>
      <c r="V27" s="95"/>
      <c r="W27" s="94">
        <f>IF(AP25=0,"",COUNTIF(E27:T27,"×"))</f>
        <v>2</v>
      </c>
      <c r="X27" s="95"/>
      <c r="Y27" s="94">
        <f>IF(AP25=0,"",COUNTIF(E27:T27,"△"))</f>
        <v>0</v>
      </c>
      <c r="Z27" s="95"/>
      <c r="AA27" s="94">
        <f>IF(AP25=0,"",U27*3+Y27)</f>
        <v>3</v>
      </c>
      <c r="AB27" s="95"/>
      <c r="AC27" s="94">
        <f>IF(AP25=0,"",SUM(E28,I28,M28,Q28))</f>
        <v>6</v>
      </c>
      <c r="AD27" s="95"/>
      <c r="AE27" s="94">
        <f>IF(AP25=0,"",SUM(G28,K28,O28,S28))</f>
        <v>18</v>
      </c>
      <c r="AF27" s="95"/>
      <c r="AG27" s="94">
        <f>IF(AP25=0,"",SUM(AC27,-AE27))</f>
        <v>-12</v>
      </c>
      <c r="AH27" s="95"/>
      <c r="AI27" s="94">
        <f>IF(AP25=0,"",_xlfn.RANK.EQ(AQ27,AQ25:AQ32))</f>
        <v>3</v>
      </c>
      <c r="AJ27" s="95"/>
      <c r="AK27" s="101"/>
      <c r="AL27" s="101"/>
      <c r="AM27" s="101"/>
      <c r="AN27" s="101"/>
      <c r="AO27" s="101"/>
      <c r="AP27" s="101"/>
      <c r="AQ27" s="102">
        <f>IF(AP25=0,"",10000000000+(AA27*100000000)+(100000+(AG27*1000))+(AC27))</f>
        <v>10300088006</v>
      </c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</row>
    <row r="28" s="39" customFormat="1" ht="28.5" customHeight="1" spans="1:75">
      <c r="A28" s="72" t="s">
        <v>103</v>
      </c>
      <c r="B28" s="73"/>
      <c r="C28" s="73"/>
      <c r="D28" s="74"/>
      <c r="E28" s="64">
        <f>IF(K26="","",K26)</f>
        <v>0</v>
      </c>
      <c r="F28" s="65"/>
      <c r="G28" s="64">
        <f>IF(I26="","",I26)</f>
        <v>12</v>
      </c>
      <c r="H28" s="65"/>
      <c r="I28" s="82"/>
      <c r="J28" s="83"/>
      <c r="K28" s="83"/>
      <c r="L28" s="84"/>
      <c r="M28" s="85">
        <v>5</v>
      </c>
      <c r="N28" s="86"/>
      <c r="O28" s="85">
        <v>0</v>
      </c>
      <c r="P28" s="86"/>
      <c r="Q28" s="85">
        <v>1</v>
      </c>
      <c r="R28" s="86"/>
      <c r="S28" s="85">
        <v>6</v>
      </c>
      <c r="T28" s="86"/>
      <c r="U28" s="96"/>
      <c r="V28" s="97"/>
      <c r="W28" s="96"/>
      <c r="X28" s="97"/>
      <c r="Y28" s="96"/>
      <c r="Z28" s="97"/>
      <c r="AA28" s="96"/>
      <c r="AB28" s="97"/>
      <c r="AC28" s="96"/>
      <c r="AD28" s="97"/>
      <c r="AE28" s="96"/>
      <c r="AF28" s="97"/>
      <c r="AG28" s="96"/>
      <c r="AH28" s="97"/>
      <c r="AI28" s="96"/>
      <c r="AJ28" s="97"/>
      <c r="AK28" s="101"/>
      <c r="AL28" s="101"/>
      <c r="AM28" s="101"/>
      <c r="AN28" s="101"/>
      <c r="AO28" s="101"/>
      <c r="AP28" s="101"/>
      <c r="AQ28" s="102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</row>
    <row r="29" s="39" customFormat="1" ht="28.5" customHeight="1" spans="1:75">
      <c r="A29" s="69" t="s">
        <v>154</v>
      </c>
      <c r="B29" s="70"/>
      <c r="C29" s="70"/>
      <c r="D29" s="71"/>
      <c r="E29" s="61" t="str">
        <f>IF(M26="","",IF(E30=G30,"△",IF(E30&gt;G30,"○","×")))</f>
        <v>×</v>
      </c>
      <c r="F29" s="62"/>
      <c r="G29" s="62"/>
      <c r="H29" s="63"/>
      <c r="I29" s="61" t="str">
        <f>IF(M28="","",IF(I30=K30,"△",IF(I30&gt;K30,"○","×")))</f>
        <v>×</v>
      </c>
      <c r="J29" s="62"/>
      <c r="K29" s="62"/>
      <c r="L29" s="63"/>
      <c r="M29" s="87"/>
      <c r="N29" s="88"/>
      <c r="O29" s="88"/>
      <c r="P29" s="89"/>
      <c r="Q29" s="61" t="str">
        <f>IF(Q30="","",IF(Q30=S30,"△",IF(Q30&gt;S30,"○","×")))</f>
        <v>×</v>
      </c>
      <c r="R29" s="62"/>
      <c r="S29" s="62"/>
      <c r="T29" s="63"/>
      <c r="U29" s="94">
        <f>IF(AP25=0,"",COUNTIF(E29:T29,"○"))</f>
        <v>0</v>
      </c>
      <c r="V29" s="95"/>
      <c r="W29" s="94">
        <f>IF(AP25=0,"",COUNTIF(E29:T29,"×"))</f>
        <v>3</v>
      </c>
      <c r="X29" s="95"/>
      <c r="Y29" s="94">
        <f>IF(AP25=0,"",COUNTIF(E29:T29,"△"))</f>
        <v>0</v>
      </c>
      <c r="Z29" s="95"/>
      <c r="AA29" s="94">
        <f>IF(AP25=0,"",U29*3+Y29)</f>
        <v>0</v>
      </c>
      <c r="AB29" s="95"/>
      <c r="AC29" s="94">
        <f>IF(AP25=0,"",SUM(E30,I30,M30,Q30))</f>
        <v>0</v>
      </c>
      <c r="AD29" s="95"/>
      <c r="AE29" s="94">
        <f>IF(AP25=0,"",SUM(G30,K30,O30,S30))</f>
        <v>15</v>
      </c>
      <c r="AF29" s="95"/>
      <c r="AG29" s="94">
        <f>IF(AP25=0,"",SUM(AC29,-AE29))</f>
        <v>-15</v>
      </c>
      <c r="AH29" s="95"/>
      <c r="AI29" s="94">
        <f>IF(AP25=0,"",_xlfn.RANK.EQ(AQ29,AQ25:AQ32))</f>
        <v>4</v>
      </c>
      <c r="AJ29" s="95"/>
      <c r="AK29" s="101"/>
      <c r="AL29" s="101"/>
      <c r="AM29" s="101"/>
      <c r="AN29" s="101"/>
      <c r="AO29" s="101"/>
      <c r="AP29" s="101"/>
      <c r="AQ29" s="102">
        <f>IF(AP25=0,"",10000000000+(AA29*100000000)+(100000+(AG29*1000))+(AC29))</f>
        <v>10000085000</v>
      </c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</row>
    <row r="30" s="39" customFormat="1" ht="28.5" customHeight="1" spans="1:75">
      <c r="A30" s="72" t="s">
        <v>103</v>
      </c>
      <c r="B30" s="73"/>
      <c r="C30" s="73"/>
      <c r="D30" s="74"/>
      <c r="E30" s="66">
        <f>IF(O26="","",O26)</f>
        <v>0</v>
      </c>
      <c r="F30" s="67"/>
      <c r="G30" s="66">
        <f>IF(M26="","",M26)</f>
        <v>5</v>
      </c>
      <c r="H30" s="67"/>
      <c r="I30" s="66">
        <f>IF(O28="","",O28)</f>
        <v>0</v>
      </c>
      <c r="J30" s="67"/>
      <c r="K30" s="66">
        <f>IF(M28="","",M28)</f>
        <v>5</v>
      </c>
      <c r="L30" s="67"/>
      <c r="M30" s="90"/>
      <c r="N30" s="91"/>
      <c r="O30" s="91"/>
      <c r="P30" s="92"/>
      <c r="Q30" s="98">
        <v>0</v>
      </c>
      <c r="R30" s="99"/>
      <c r="S30" s="98">
        <v>5</v>
      </c>
      <c r="T30" s="99"/>
      <c r="U30" s="96"/>
      <c r="V30" s="97"/>
      <c r="W30" s="96"/>
      <c r="X30" s="97"/>
      <c r="Y30" s="96"/>
      <c r="Z30" s="97"/>
      <c r="AA30" s="96"/>
      <c r="AB30" s="97"/>
      <c r="AC30" s="96"/>
      <c r="AD30" s="97"/>
      <c r="AE30" s="96"/>
      <c r="AF30" s="97"/>
      <c r="AG30" s="96"/>
      <c r="AH30" s="97"/>
      <c r="AI30" s="96"/>
      <c r="AJ30" s="97"/>
      <c r="AK30" s="101"/>
      <c r="AL30" s="101"/>
      <c r="AM30" s="101"/>
      <c r="AN30" s="101"/>
      <c r="AO30" s="101"/>
      <c r="AP30" s="101"/>
      <c r="AQ30" s="102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</row>
    <row r="31" s="39" customFormat="1" ht="28.5" customHeight="1" spans="1:75">
      <c r="A31" s="49" t="s">
        <v>185</v>
      </c>
      <c r="B31" s="50"/>
      <c r="C31" s="50"/>
      <c r="D31" s="51"/>
      <c r="E31" s="61" t="str">
        <f>IF(Q26="","",IF(E32=G32,"△",IF(E32&gt;G32,"○","×")))</f>
        <v>×</v>
      </c>
      <c r="F31" s="62"/>
      <c r="G31" s="62"/>
      <c r="H31" s="63"/>
      <c r="I31" s="61" t="str">
        <f>IF(Q28="","",IF(I32=K32,"△",IF(I32&gt;K32,"○","×")))</f>
        <v>○</v>
      </c>
      <c r="J31" s="62"/>
      <c r="K31" s="62"/>
      <c r="L31" s="63"/>
      <c r="M31" s="61" t="str">
        <f>IF(Q30="","",IF(M32=O32,"△",IF(M32&gt;O32,"○","×")))</f>
        <v>○</v>
      </c>
      <c r="N31" s="62"/>
      <c r="O31" s="62"/>
      <c r="P31" s="63"/>
      <c r="Q31" s="79"/>
      <c r="R31" s="80"/>
      <c r="S31" s="80"/>
      <c r="T31" s="81"/>
      <c r="U31" s="94">
        <f>IF(AP25=0,"",COUNTIF(E31:T31,"○"))</f>
        <v>2</v>
      </c>
      <c r="V31" s="95"/>
      <c r="W31" s="94">
        <f>IF(AP25=0,"",COUNTIF(E31:T31,"×"))</f>
        <v>1</v>
      </c>
      <c r="X31" s="95"/>
      <c r="Y31" s="94">
        <f>IF(AP25=0,"",COUNTIF(E31:T31,"△"))</f>
        <v>0</v>
      </c>
      <c r="Z31" s="95"/>
      <c r="AA31" s="94">
        <f>IF(AP25=0,"",U31*3+Y31)</f>
        <v>6</v>
      </c>
      <c r="AB31" s="95"/>
      <c r="AC31" s="94">
        <f>IF(AP25=0,"",SUM(E32,I32,M32,Q32))</f>
        <v>12</v>
      </c>
      <c r="AD31" s="95"/>
      <c r="AE31" s="94">
        <f>IF(AP25=0,"",SUM(G32,K32,O32,S32))</f>
        <v>7</v>
      </c>
      <c r="AF31" s="95"/>
      <c r="AG31" s="94">
        <f>IF(AP25=0,"",SUM(AC31,-AE31))</f>
        <v>5</v>
      </c>
      <c r="AH31" s="95"/>
      <c r="AI31" s="94">
        <f>IF(AP25=0,"",_xlfn.RANK.EQ(AQ31,AQ25:AQ32))</f>
        <v>2</v>
      </c>
      <c r="AJ31" s="95"/>
      <c r="AK31" s="101"/>
      <c r="AL31" s="101"/>
      <c r="AM31" s="101"/>
      <c r="AN31" s="101"/>
      <c r="AO31" s="101"/>
      <c r="AP31" s="101"/>
      <c r="AQ31" s="102">
        <f>IF(AP25=0,"",10000000000+(AA31*100000000)+(100000+(AG31*1000))+(AC31))</f>
        <v>10600105012</v>
      </c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</row>
    <row r="32" s="39" customFormat="1" ht="28.5" customHeight="1" spans="1:75">
      <c r="A32" s="55"/>
      <c r="B32" s="56"/>
      <c r="C32" s="56"/>
      <c r="D32" s="57"/>
      <c r="E32" s="68">
        <f>IF(S26="","",S26)</f>
        <v>1</v>
      </c>
      <c r="F32" s="68"/>
      <c r="G32" s="68">
        <f>IF(Q26="","",Q26)</f>
        <v>6</v>
      </c>
      <c r="H32" s="68"/>
      <c r="I32" s="68">
        <f>IF(S28="","",S28)</f>
        <v>6</v>
      </c>
      <c r="J32" s="68"/>
      <c r="K32" s="68">
        <f>IF(Q28="","",Q28)</f>
        <v>1</v>
      </c>
      <c r="L32" s="68"/>
      <c r="M32" s="68">
        <f>IF(S30="","",S30)</f>
        <v>5</v>
      </c>
      <c r="N32" s="68"/>
      <c r="O32" s="68">
        <f>IF(Q30="","",Q30)</f>
        <v>0</v>
      </c>
      <c r="P32" s="68"/>
      <c r="Q32" s="82"/>
      <c r="R32" s="83"/>
      <c r="S32" s="83"/>
      <c r="T32" s="84"/>
      <c r="U32" s="96"/>
      <c r="V32" s="97"/>
      <c r="W32" s="96"/>
      <c r="X32" s="97"/>
      <c r="Y32" s="96"/>
      <c r="Z32" s="97"/>
      <c r="AA32" s="96"/>
      <c r="AB32" s="97"/>
      <c r="AC32" s="96"/>
      <c r="AD32" s="97"/>
      <c r="AE32" s="96"/>
      <c r="AF32" s="97"/>
      <c r="AG32" s="96"/>
      <c r="AH32" s="97"/>
      <c r="AI32" s="96"/>
      <c r="AJ32" s="97"/>
      <c r="AK32" s="101"/>
      <c r="AL32" s="101"/>
      <c r="AM32" s="101"/>
      <c r="AN32" s="101"/>
      <c r="AO32" s="101"/>
      <c r="AP32" s="101"/>
      <c r="AQ32" s="102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</row>
    <row r="33" ht="28.5" customHeight="1" spans="22:75">
      <c r="V33" s="93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</row>
    <row r="34" s="39" customFormat="1" ht="28.5" customHeight="1" spans="1:75">
      <c r="A34" s="43" t="s">
        <v>186</v>
      </c>
      <c r="B34" s="44"/>
      <c r="C34" s="44"/>
      <c r="D34" s="45"/>
      <c r="E34" s="46" t="str">
        <f>A35</f>
        <v>南陽WEST</v>
      </c>
      <c r="F34" s="47"/>
      <c r="G34" s="47"/>
      <c r="H34" s="48"/>
      <c r="I34" s="43" t="str">
        <f>A37</f>
        <v>東部SSS</v>
      </c>
      <c r="J34" s="47"/>
      <c r="K34" s="47"/>
      <c r="L34" s="48"/>
      <c r="M34" s="75" t="str">
        <f>A39</f>
        <v>興譲小SSS</v>
      </c>
      <c r="N34" s="76"/>
      <c r="O34" s="76"/>
      <c r="P34" s="65"/>
      <c r="Q34" s="43" t="str">
        <f>A41</f>
        <v>FCグラッソ</v>
      </c>
      <c r="R34" s="47"/>
      <c r="S34" s="47"/>
      <c r="T34" s="48"/>
      <c r="U34" s="43" t="s">
        <v>169</v>
      </c>
      <c r="V34" s="45"/>
      <c r="W34" s="64" t="s">
        <v>170</v>
      </c>
      <c r="X34" s="65"/>
      <c r="Y34" s="64" t="s">
        <v>171</v>
      </c>
      <c r="Z34" s="65"/>
      <c r="AA34" s="46" t="s">
        <v>172</v>
      </c>
      <c r="AB34" s="48"/>
      <c r="AC34" s="46" t="s">
        <v>173</v>
      </c>
      <c r="AD34" s="48"/>
      <c r="AE34" s="46" t="s">
        <v>174</v>
      </c>
      <c r="AF34" s="48"/>
      <c r="AG34" s="46" t="s">
        <v>175</v>
      </c>
      <c r="AH34" s="48"/>
      <c r="AI34" s="46" t="s">
        <v>176</v>
      </c>
      <c r="AJ34" s="48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</row>
    <row r="35" s="39" customFormat="1" ht="28.5" customHeight="1" spans="1:75">
      <c r="A35" s="49" t="s">
        <v>142</v>
      </c>
      <c r="B35" s="50"/>
      <c r="C35" s="50"/>
      <c r="D35" s="51"/>
      <c r="E35" s="52"/>
      <c r="F35" s="53"/>
      <c r="G35" s="53"/>
      <c r="H35" s="54"/>
      <c r="I35" s="61" t="str">
        <f>IF(I36="","",IF(I36=K36,"△",IF(I36&gt;K36,"○","×")))</f>
        <v>○</v>
      </c>
      <c r="J35" s="62"/>
      <c r="K35" s="62"/>
      <c r="L35" s="63"/>
      <c r="M35" s="61" t="str">
        <f>IF(M36="","",IF(M36=O36,"△",IF(M36&gt;O36,"○","×")))</f>
        <v>×</v>
      </c>
      <c r="N35" s="62"/>
      <c r="O35" s="62"/>
      <c r="P35" s="63"/>
      <c r="Q35" s="61" t="str">
        <f>IF(Q36="","",IF(Q36=S36,"△",IF(Q36&gt;S36,"○","×")))</f>
        <v>○</v>
      </c>
      <c r="R35" s="62"/>
      <c r="S35" s="62"/>
      <c r="T35" s="63"/>
      <c r="U35" s="94">
        <f>IF(AP35=0,"",COUNTIF(E35:T35,"○"))</f>
        <v>2</v>
      </c>
      <c r="V35" s="95"/>
      <c r="W35" s="94">
        <f>IF(AP35=0,"",COUNTIF(E35:T35,"×"))</f>
        <v>1</v>
      </c>
      <c r="X35" s="95"/>
      <c r="Y35" s="94">
        <f>IF(AP35=0,"",COUNTIF(E35:T35,"△"))</f>
        <v>0</v>
      </c>
      <c r="Z35" s="95"/>
      <c r="AA35" s="94">
        <f>IF(AP35=0,"",U35*3+Y35)</f>
        <v>6</v>
      </c>
      <c r="AB35" s="95"/>
      <c r="AC35" s="94">
        <f>IF(AP35=0,"",SUM(E36,I36,M36,Q36))</f>
        <v>12</v>
      </c>
      <c r="AD35" s="95"/>
      <c r="AE35" s="94">
        <f>IF(AP35=0,"",SUM(G36,K36,O36,S36))</f>
        <v>6</v>
      </c>
      <c r="AF35" s="95"/>
      <c r="AG35" s="94">
        <f>IF(AP35=0,"",SUM(AC35,-AE35))</f>
        <v>6</v>
      </c>
      <c r="AH35" s="95"/>
      <c r="AI35" s="94">
        <f>IF(AP35=0,"",_xlfn.RANK.EQ(AQ35,AQ35:AQ41))</f>
        <v>2</v>
      </c>
      <c r="AJ35" s="95"/>
      <c r="AK35" s="101"/>
      <c r="AL35" s="101"/>
      <c r="AM35" s="101"/>
      <c r="AN35" s="101"/>
      <c r="AO35" s="101"/>
      <c r="AP35" s="101">
        <f>COUNTA(I36:T36,M38:T38,Q40:T40)</f>
        <v>12</v>
      </c>
      <c r="AQ35" s="102">
        <f>IF(AP35=0,"",10000000000+(AA35*100000000)+(100000+(AG35*1000))+(AC35))</f>
        <v>10600106012</v>
      </c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</row>
    <row r="36" s="39" customFormat="1" ht="28.5" customHeight="1" spans="1:75">
      <c r="A36" s="55" t="s">
        <v>102</v>
      </c>
      <c r="B36" s="56"/>
      <c r="C36" s="56"/>
      <c r="D36" s="57"/>
      <c r="E36" s="58"/>
      <c r="F36" s="59"/>
      <c r="G36" s="59"/>
      <c r="H36" s="60"/>
      <c r="I36" s="77">
        <v>6</v>
      </c>
      <c r="J36" s="78"/>
      <c r="K36" s="77">
        <v>0</v>
      </c>
      <c r="L36" s="78"/>
      <c r="M36" s="77">
        <v>1</v>
      </c>
      <c r="N36" s="78"/>
      <c r="O36" s="77">
        <v>4</v>
      </c>
      <c r="P36" s="78"/>
      <c r="Q36" s="77">
        <v>5</v>
      </c>
      <c r="R36" s="78"/>
      <c r="S36" s="77">
        <v>2</v>
      </c>
      <c r="T36" s="78"/>
      <c r="U36" s="96"/>
      <c r="V36" s="97"/>
      <c r="W36" s="96"/>
      <c r="X36" s="97"/>
      <c r="Y36" s="96"/>
      <c r="Z36" s="97"/>
      <c r="AA36" s="96"/>
      <c r="AB36" s="97"/>
      <c r="AC36" s="96"/>
      <c r="AD36" s="97"/>
      <c r="AE36" s="96"/>
      <c r="AF36" s="97"/>
      <c r="AG36" s="96"/>
      <c r="AH36" s="97"/>
      <c r="AI36" s="96"/>
      <c r="AJ36" s="97"/>
      <c r="AK36" s="101"/>
      <c r="AL36" s="101"/>
      <c r="AM36" s="101"/>
      <c r="AN36" s="101"/>
      <c r="AO36" s="101"/>
      <c r="AP36" s="101"/>
      <c r="AQ36" s="102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</row>
    <row r="37" s="39" customFormat="1" ht="28.5" customHeight="1" spans="1:75">
      <c r="A37" s="49" t="s">
        <v>143</v>
      </c>
      <c r="B37" s="50"/>
      <c r="C37" s="50"/>
      <c r="D37" s="51"/>
      <c r="E37" s="61" t="str">
        <f>IF(I36="","",IF(E38=G38,"△",IF(E38&gt;G38,"○","×")))</f>
        <v>×</v>
      </c>
      <c r="F37" s="62"/>
      <c r="G37" s="62"/>
      <c r="H37" s="63"/>
      <c r="I37" s="79"/>
      <c r="J37" s="80"/>
      <c r="K37" s="80"/>
      <c r="L37" s="81"/>
      <c r="M37" s="61" t="str">
        <f>IF(M38="","",IF(M38=O38,"△",IF(M38&gt;O38,"○","×")))</f>
        <v>×</v>
      </c>
      <c r="N37" s="62"/>
      <c r="O37" s="62"/>
      <c r="P37" s="63"/>
      <c r="Q37" s="61" t="str">
        <f>IF(Q38="","",IF(Q38=S38,"△",IF(Q38&gt;S38,"○","×")))</f>
        <v>×</v>
      </c>
      <c r="R37" s="62"/>
      <c r="S37" s="62"/>
      <c r="T37" s="63"/>
      <c r="U37" s="94">
        <f>IF(AP35=0,"",COUNTIF(E37:T37,"○"))</f>
        <v>0</v>
      </c>
      <c r="V37" s="95"/>
      <c r="W37" s="94">
        <f>IF(AP35=0,"",COUNTIF(E37:T37,"×"))</f>
        <v>3</v>
      </c>
      <c r="X37" s="95"/>
      <c r="Y37" s="94">
        <f>IF(AP35=0,"",COUNTIF(E37:T37,"△"))</f>
        <v>0</v>
      </c>
      <c r="Z37" s="95"/>
      <c r="AA37" s="94">
        <f>IF(AP35=0,"",U37*3+Y37)</f>
        <v>0</v>
      </c>
      <c r="AB37" s="95"/>
      <c r="AC37" s="94">
        <f>IF(AP35=0,"",SUM(E38,I38,M38,Q38))</f>
        <v>2</v>
      </c>
      <c r="AD37" s="95"/>
      <c r="AE37" s="94">
        <f>IF(AP35=0,"",SUM(G38,K38,O38,S38))</f>
        <v>21</v>
      </c>
      <c r="AF37" s="95"/>
      <c r="AG37" s="94">
        <f>IF(AP35=0,"",SUM(AC37,-AE37))</f>
        <v>-19</v>
      </c>
      <c r="AH37" s="95"/>
      <c r="AI37" s="94">
        <f>IF(AP35=0,"",_xlfn.RANK.EQ(AQ37,AQ35:AQ41))</f>
        <v>4</v>
      </c>
      <c r="AJ37" s="95"/>
      <c r="AK37" s="101"/>
      <c r="AL37" s="101"/>
      <c r="AM37" s="101"/>
      <c r="AN37" s="101"/>
      <c r="AO37" s="101"/>
      <c r="AP37" s="101"/>
      <c r="AQ37" s="102">
        <f>IF(AP35=0,"",10000000000+(AA37*100000000)+(100000+(AG37*1000))+(AC37))</f>
        <v>10000081002</v>
      </c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</row>
    <row r="38" s="39" customFormat="1" ht="28.5" customHeight="1" spans="1:75">
      <c r="A38" s="55" t="s">
        <v>89</v>
      </c>
      <c r="B38" s="56"/>
      <c r="C38" s="56"/>
      <c r="D38" s="57"/>
      <c r="E38" s="64">
        <f>IF(K36="","",K36)</f>
        <v>0</v>
      </c>
      <c r="F38" s="65"/>
      <c r="G38" s="64">
        <f>IF(I36="","",I36)</f>
        <v>6</v>
      </c>
      <c r="H38" s="65"/>
      <c r="I38" s="82"/>
      <c r="J38" s="83"/>
      <c r="K38" s="83"/>
      <c r="L38" s="84"/>
      <c r="M38" s="85">
        <v>0</v>
      </c>
      <c r="N38" s="86"/>
      <c r="O38" s="85">
        <v>6</v>
      </c>
      <c r="P38" s="86"/>
      <c r="Q38" s="85">
        <v>2</v>
      </c>
      <c r="R38" s="86"/>
      <c r="S38" s="85">
        <v>9</v>
      </c>
      <c r="T38" s="86"/>
      <c r="U38" s="96"/>
      <c r="V38" s="97"/>
      <c r="W38" s="96"/>
      <c r="X38" s="97"/>
      <c r="Y38" s="96"/>
      <c r="Z38" s="97"/>
      <c r="AA38" s="96"/>
      <c r="AB38" s="97"/>
      <c r="AC38" s="96"/>
      <c r="AD38" s="97"/>
      <c r="AE38" s="96"/>
      <c r="AF38" s="97"/>
      <c r="AG38" s="96"/>
      <c r="AH38" s="97"/>
      <c r="AI38" s="96"/>
      <c r="AJ38" s="97"/>
      <c r="AK38" s="101"/>
      <c r="AL38" s="101"/>
      <c r="AM38" s="101"/>
      <c r="AN38" s="101"/>
      <c r="AO38" s="101"/>
      <c r="AP38" s="101"/>
      <c r="AQ38" s="102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</row>
    <row r="39" s="39" customFormat="1" ht="28.5" customHeight="1" spans="1:75">
      <c r="A39" s="49" t="s">
        <v>144</v>
      </c>
      <c r="B39" s="50"/>
      <c r="C39" s="50"/>
      <c r="D39" s="51"/>
      <c r="E39" s="61" t="str">
        <f>IF(M36="","",IF(E40=G40,"△",IF(E40&gt;G40,"○","×")))</f>
        <v>○</v>
      </c>
      <c r="F39" s="62"/>
      <c r="G39" s="62"/>
      <c r="H39" s="63"/>
      <c r="I39" s="61" t="str">
        <f>IF(M38="","",IF(I40=K40,"△",IF(I40&gt;K40,"○","×")))</f>
        <v>○</v>
      </c>
      <c r="J39" s="62"/>
      <c r="K39" s="62"/>
      <c r="L39" s="63"/>
      <c r="M39" s="87"/>
      <c r="N39" s="88"/>
      <c r="O39" s="88"/>
      <c r="P39" s="89"/>
      <c r="Q39" s="61" t="str">
        <f>IF(Q40="","",IF(Q40=S40,"△",IF(Q40&gt;S40,"○","×")))</f>
        <v>△</v>
      </c>
      <c r="R39" s="62"/>
      <c r="S39" s="62"/>
      <c r="T39" s="63"/>
      <c r="U39" s="94">
        <f>IF(AP35=0,"",COUNTIF(E39:T39,"○"))</f>
        <v>2</v>
      </c>
      <c r="V39" s="95"/>
      <c r="W39" s="94">
        <f>IF(AP35=0,"",COUNTIF(E39:T39,"×"))</f>
        <v>0</v>
      </c>
      <c r="X39" s="95"/>
      <c r="Y39" s="94">
        <f>IF(AP35=0,"",COUNTIF(E39:T39,"△"))</f>
        <v>1</v>
      </c>
      <c r="Z39" s="95"/>
      <c r="AA39" s="94">
        <f>IF(AP35=0,"",U39*3+Y39)</f>
        <v>7</v>
      </c>
      <c r="AB39" s="95"/>
      <c r="AC39" s="94">
        <f>IF(AP35=0,"",SUM(E40,I40,M40,Q40))</f>
        <v>12</v>
      </c>
      <c r="AD39" s="95"/>
      <c r="AE39" s="94">
        <f>IF(AP35=0,"",SUM(G40,K40,O40,S40))</f>
        <v>3</v>
      </c>
      <c r="AF39" s="95"/>
      <c r="AG39" s="94">
        <f>IF(AP35=0,"",SUM(AC39,-AE39))</f>
        <v>9</v>
      </c>
      <c r="AH39" s="95"/>
      <c r="AI39" s="94">
        <f>IF(AP35=0,"",_xlfn.RANK.EQ(AQ39,AQ35:AQ41))</f>
        <v>1</v>
      </c>
      <c r="AJ39" s="95"/>
      <c r="AK39" s="101"/>
      <c r="AL39" s="101"/>
      <c r="AM39" s="101"/>
      <c r="AN39" s="101"/>
      <c r="AO39" s="101"/>
      <c r="AP39" s="101"/>
      <c r="AQ39" s="102">
        <f>IF(AP35=0,"",10000000000+(AA39*100000000)+(100000+(AG39*1000))+(AC39))</f>
        <v>10700109012</v>
      </c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1"/>
      <c r="BU39" s="101"/>
      <c r="BV39" s="101"/>
      <c r="BW39" s="101"/>
    </row>
    <row r="40" s="39" customFormat="1" ht="28.5" customHeight="1" spans="1:75">
      <c r="A40" s="55" t="s">
        <v>142</v>
      </c>
      <c r="B40" s="56"/>
      <c r="C40" s="56"/>
      <c r="D40" s="57"/>
      <c r="E40" s="66">
        <f>IF(O36="","",O36)</f>
        <v>4</v>
      </c>
      <c r="F40" s="67"/>
      <c r="G40" s="66">
        <f>IF(M36="","",M36)</f>
        <v>1</v>
      </c>
      <c r="H40" s="67"/>
      <c r="I40" s="66">
        <f>IF(O38="","",O38)</f>
        <v>6</v>
      </c>
      <c r="J40" s="67"/>
      <c r="K40" s="66">
        <f>IF(M38="","",M38)</f>
        <v>0</v>
      </c>
      <c r="L40" s="67"/>
      <c r="M40" s="90"/>
      <c r="N40" s="91"/>
      <c r="O40" s="91"/>
      <c r="P40" s="92"/>
      <c r="Q40" s="98">
        <v>2</v>
      </c>
      <c r="R40" s="99"/>
      <c r="S40" s="98">
        <v>2</v>
      </c>
      <c r="T40" s="99"/>
      <c r="U40" s="96"/>
      <c r="V40" s="97"/>
      <c r="W40" s="96"/>
      <c r="X40" s="97"/>
      <c r="Y40" s="96"/>
      <c r="Z40" s="97"/>
      <c r="AA40" s="96"/>
      <c r="AB40" s="97"/>
      <c r="AC40" s="96"/>
      <c r="AD40" s="97"/>
      <c r="AE40" s="96"/>
      <c r="AF40" s="97"/>
      <c r="AG40" s="96"/>
      <c r="AH40" s="97"/>
      <c r="AI40" s="96"/>
      <c r="AJ40" s="97"/>
      <c r="AK40" s="101"/>
      <c r="AL40" s="101"/>
      <c r="AM40" s="101"/>
      <c r="AN40" s="101"/>
      <c r="AO40" s="101"/>
      <c r="AP40" s="101"/>
      <c r="AQ40" s="102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01"/>
      <c r="BT40" s="101"/>
      <c r="BU40" s="101"/>
      <c r="BV40" s="101"/>
      <c r="BW40" s="101"/>
    </row>
    <row r="41" s="39" customFormat="1" ht="28.5" customHeight="1" spans="1:75">
      <c r="A41" s="49" t="s">
        <v>145</v>
      </c>
      <c r="B41" s="50"/>
      <c r="C41" s="50"/>
      <c r="D41" s="51"/>
      <c r="E41" s="61" t="str">
        <f>IF(Q36="","",IF(E42=G42,"△",IF(E42&gt;G42,"○","×")))</f>
        <v>×</v>
      </c>
      <c r="F41" s="62"/>
      <c r="G41" s="62"/>
      <c r="H41" s="63"/>
      <c r="I41" s="61" t="str">
        <f>IF(Q38="","",IF(I42=K42,"△",IF(I42&gt;K42,"○","×")))</f>
        <v>○</v>
      </c>
      <c r="J41" s="62"/>
      <c r="K41" s="62"/>
      <c r="L41" s="63"/>
      <c r="M41" s="61" t="str">
        <f>IF(Q40="","",IF(M42=O42,"△",IF(M42&gt;O42,"○","×")))</f>
        <v>△</v>
      </c>
      <c r="N41" s="62"/>
      <c r="O41" s="62"/>
      <c r="P41" s="63"/>
      <c r="Q41" s="79"/>
      <c r="R41" s="80"/>
      <c r="S41" s="80"/>
      <c r="T41" s="81"/>
      <c r="U41" s="94">
        <f>IF(AP35=0,"",COUNTIF(E41:T41,"○"))</f>
        <v>1</v>
      </c>
      <c r="V41" s="95"/>
      <c r="W41" s="94">
        <f>IF(AP35=0,"",COUNTIF(E41:T41,"×"))</f>
        <v>1</v>
      </c>
      <c r="X41" s="95"/>
      <c r="Y41" s="94">
        <f>IF(AP35=0,"",COUNTIF(E41:T41,"△"))</f>
        <v>1</v>
      </c>
      <c r="Z41" s="95"/>
      <c r="AA41" s="94">
        <f>IF(AP35=0,"",U41*3+Y41)</f>
        <v>4</v>
      </c>
      <c r="AB41" s="95"/>
      <c r="AC41" s="94">
        <f>IF(AP35=0,"",SUM(E42,I42,M42,Q42))</f>
        <v>13</v>
      </c>
      <c r="AD41" s="95"/>
      <c r="AE41" s="94">
        <f>IF(AP35=0,"",SUM(G42,K42,O42,S42))</f>
        <v>9</v>
      </c>
      <c r="AF41" s="95"/>
      <c r="AG41" s="94">
        <f>IF(AP35=0,"",SUM(AC41,-AE41))</f>
        <v>4</v>
      </c>
      <c r="AH41" s="95"/>
      <c r="AI41" s="94">
        <f>IF(AP35=0,"",_xlfn.RANK.EQ(AQ41,AQ35:AQ42))</f>
        <v>3</v>
      </c>
      <c r="AJ41" s="95"/>
      <c r="AK41" s="101"/>
      <c r="AL41" s="101"/>
      <c r="AM41" s="101"/>
      <c r="AN41" s="101"/>
      <c r="AO41" s="101"/>
      <c r="AP41" s="101"/>
      <c r="AQ41" s="102">
        <f>IF(AP35=0,"",10000000000+(AA41*100000000)+(100000+(AG41*1000))+(AC41))</f>
        <v>10400104013</v>
      </c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1"/>
      <c r="BR41" s="101"/>
      <c r="BS41" s="101"/>
      <c r="BT41" s="101"/>
      <c r="BU41" s="101"/>
      <c r="BV41" s="101"/>
      <c r="BW41" s="101"/>
    </row>
    <row r="42" s="39" customFormat="1" ht="28.5" customHeight="1" spans="1:75">
      <c r="A42" s="55"/>
      <c r="B42" s="56"/>
      <c r="C42" s="56"/>
      <c r="D42" s="57"/>
      <c r="E42" s="68">
        <f>IF(S36="","",S36)</f>
        <v>2</v>
      </c>
      <c r="F42" s="68"/>
      <c r="G42" s="68">
        <f>IF(Q36="","",Q36)</f>
        <v>5</v>
      </c>
      <c r="H42" s="68"/>
      <c r="I42" s="68">
        <f>IF(S38="","",S38)</f>
        <v>9</v>
      </c>
      <c r="J42" s="68"/>
      <c r="K42" s="68">
        <f>IF(Q38="","",Q38)</f>
        <v>2</v>
      </c>
      <c r="L42" s="68"/>
      <c r="M42" s="68">
        <f>IF(S40="","",S40)</f>
        <v>2</v>
      </c>
      <c r="N42" s="68"/>
      <c r="O42" s="68">
        <f>IF(Q40="","",Q40)</f>
        <v>2</v>
      </c>
      <c r="P42" s="68"/>
      <c r="Q42" s="82"/>
      <c r="R42" s="83"/>
      <c r="S42" s="83"/>
      <c r="T42" s="84"/>
      <c r="U42" s="96"/>
      <c r="V42" s="97"/>
      <c r="W42" s="96"/>
      <c r="X42" s="97"/>
      <c r="Y42" s="96"/>
      <c r="Z42" s="97"/>
      <c r="AA42" s="96"/>
      <c r="AB42" s="97"/>
      <c r="AC42" s="96"/>
      <c r="AD42" s="97"/>
      <c r="AE42" s="96"/>
      <c r="AF42" s="97"/>
      <c r="AG42" s="96"/>
      <c r="AH42" s="97"/>
      <c r="AI42" s="96"/>
      <c r="AJ42" s="97"/>
      <c r="AK42" s="101"/>
      <c r="AL42" s="101"/>
      <c r="AM42" s="101"/>
      <c r="AN42" s="101"/>
      <c r="AO42" s="101"/>
      <c r="AP42" s="101"/>
      <c r="AQ42" s="102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  <c r="BT42" s="101"/>
      <c r="BU42" s="101"/>
      <c r="BV42" s="101"/>
      <c r="BW42" s="101"/>
    </row>
    <row r="43" spans="22:75">
      <c r="V43" s="93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</row>
    <row r="44" spans="22:75">
      <c r="V44" s="93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</row>
    <row r="45" ht="17.25" spans="1:22">
      <c r="A45" s="42" t="s">
        <v>187</v>
      </c>
      <c r="V45" s="93"/>
    </row>
    <row r="46" ht="6" customHeight="1" spans="22:22">
      <c r="V46" s="93"/>
    </row>
    <row r="47" s="39" customFormat="1" ht="28.5" customHeight="1" spans="1:36">
      <c r="A47" s="43" t="s">
        <v>188</v>
      </c>
      <c r="B47" s="44"/>
      <c r="C47" s="44"/>
      <c r="D47" s="45"/>
      <c r="E47" s="46" t="str">
        <f>A48</f>
        <v>A1北部FC</v>
      </c>
      <c r="F47" s="47"/>
      <c r="G47" s="47"/>
      <c r="H47" s="48"/>
      <c r="I47" s="43" t="str">
        <f>A50</f>
        <v>A2アビーカ</v>
      </c>
      <c r="J47" s="47"/>
      <c r="K47" s="47"/>
      <c r="L47" s="48"/>
      <c r="M47" s="75" t="str">
        <f>A52</f>
        <v>B1川西JFC</v>
      </c>
      <c r="N47" s="76"/>
      <c r="O47" s="76"/>
      <c r="P47" s="65"/>
      <c r="Q47" s="43" t="str">
        <f>A54</f>
        <v>B2アステラーソ</v>
      </c>
      <c r="R47" s="47"/>
      <c r="S47" s="47"/>
      <c r="T47" s="48"/>
      <c r="U47" s="43" t="s">
        <v>169</v>
      </c>
      <c r="V47" s="45"/>
      <c r="W47" s="64" t="s">
        <v>170</v>
      </c>
      <c r="X47" s="65"/>
      <c r="Y47" s="64" t="s">
        <v>171</v>
      </c>
      <c r="Z47" s="65"/>
      <c r="AA47" s="46" t="s">
        <v>172</v>
      </c>
      <c r="AB47" s="48"/>
      <c r="AC47" s="46" t="s">
        <v>173</v>
      </c>
      <c r="AD47" s="48"/>
      <c r="AE47" s="46" t="s">
        <v>174</v>
      </c>
      <c r="AF47" s="48"/>
      <c r="AG47" s="46" t="s">
        <v>175</v>
      </c>
      <c r="AH47" s="48"/>
      <c r="AI47" s="46" t="s">
        <v>176</v>
      </c>
      <c r="AJ47" s="48"/>
    </row>
    <row r="48" s="39" customFormat="1" ht="28.5" customHeight="1" spans="1:75">
      <c r="A48" s="49" t="s">
        <v>189</v>
      </c>
      <c r="B48" s="50"/>
      <c r="C48" s="50"/>
      <c r="D48" s="51"/>
      <c r="E48" s="52"/>
      <c r="F48" s="53"/>
      <c r="G48" s="53"/>
      <c r="H48" s="54"/>
      <c r="I48" s="61" t="str">
        <f>IF(I49="","",IF(I49=K49,"△",IF(I49&gt;K49,"○","×")))</f>
        <v>○</v>
      </c>
      <c r="J48" s="62"/>
      <c r="K48" s="62"/>
      <c r="L48" s="63"/>
      <c r="M48" s="61" t="str">
        <f>IF(M49="","",IF(M49=O49,"△",IF(M49&gt;O49,"○","×")))</f>
        <v>○</v>
      </c>
      <c r="N48" s="62"/>
      <c r="O48" s="62"/>
      <c r="P48" s="63"/>
      <c r="Q48" s="61" t="str">
        <f>IF(Q49="","",IF(Q49=S49,"△",IF(Q49&gt;S49,"○","×")))</f>
        <v>×</v>
      </c>
      <c r="R48" s="62"/>
      <c r="S48" s="62"/>
      <c r="T48" s="63"/>
      <c r="U48" s="94">
        <f>IF(AP48=0,"",COUNTIF(E48:T48,"○"))</f>
        <v>2</v>
      </c>
      <c r="V48" s="95"/>
      <c r="W48" s="94">
        <f>IF(AP48=0,"",COUNTIF(E48:T48,"×"))</f>
        <v>1</v>
      </c>
      <c r="X48" s="95"/>
      <c r="Y48" s="94">
        <f>IF(AP48=0,"",COUNTIF(E48:T48,"△"))</f>
        <v>0</v>
      </c>
      <c r="Z48" s="95"/>
      <c r="AA48" s="94">
        <f>IF(AP48=0,"",U48*3+Y48)</f>
        <v>6</v>
      </c>
      <c r="AB48" s="95"/>
      <c r="AC48" s="94">
        <f>IF(AP48=0,"",SUM(E49,I49,M49,Q49))</f>
        <v>7</v>
      </c>
      <c r="AD48" s="95"/>
      <c r="AE48" s="94">
        <f>IF(AP48=0,"",SUM(G49,K49,O49,S49))</f>
        <v>7</v>
      </c>
      <c r="AF48" s="95"/>
      <c r="AG48" s="94">
        <f>IF(AP48=0,"",SUM(AC48,-AE48))</f>
        <v>0</v>
      </c>
      <c r="AH48" s="95"/>
      <c r="AI48" s="94">
        <f>IF(AP48=0,"",_xlfn.RANK.EQ(AQ48,AQ48:AQ55))</f>
        <v>3</v>
      </c>
      <c r="AJ48" s="95"/>
      <c r="AK48" s="101"/>
      <c r="AL48" s="101"/>
      <c r="AM48" s="101"/>
      <c r="AN48" s="101"/>
      <c r="AO48" s="101"/>
      <c r="AP48" s="101">
        <f>COUNTA(I49:T49,M51:T51,Q53:T53)</f>
        <v>12</v>
      </c>
      <c r="AQ48" s="102">
        <f>IF(AP48=0,"",10000000000+(AA48*100000000)+(100000+(AG48*1000))+(AC48))</f>
        <v>10600100007</v>
      </c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</row>
    <row r="49" s="39" customFormat="1" ht="28.5" customHeight="1" spans="1:75">
      <c r="A49" s="55" t="s">
        <v>177</v>
      </c>
      <c r="B49" s="56"/>
      <c r="C49" s="56"/>
      <c r="D49" s="57"/>
      <c r="E49" s="58"/>
      <c r="F49" s="59"/>
      <c r="G49" s="59"/>
      <c r="H49" s="60"/>
      <c r="I49" s="77">
        <v>2</v>
      </c>
      <c r="J49" s="78"/>
      <c r="K49" s="77">
        <v>0</v>
      </c>
      <c r="L49" s="78"/>
      <c r="M49" s="77">
        <v>3</v>
      </c>
      <c r="N49" s="78"/>
      <c r="O49" s="77">
        <v>2</v>
      </c>
      <c r="P49" s="78"/>
      <c r="Q49" s="77">
        <v>2</v>
      </c>
      <c r="R49" s="78"/>
      <c r="S49" s="77">
        <v>5</v>
      </c>
      <c r="T49" s="78"/>
      <c r="U49" s="96"/>
      <c r="V49" s="97"/>
      <c r="W49" s="96"/>
      <c r="X49" s="97"/>
      <c r="Y49" s="96"/>
      <c r="Z49" s="97"/>
      <c r="AA49" s="96"/>
      <c r="AB49" s="97"/>
      <c r="AC49" s="96"/>
      <c r="AD49" s="97"/>
      <c r="AE49" s="96"/>
      <c r="AF49" s="97"/>
      <c r="AG49" s="96"/>
      <c r="AH49" s="97"/>
      <c r="AI49" s="96"/>
      <c r="AJ49" s="97"/>
      <c r="AK49" s="101"/>
      <c r="AL49" s="101"/>
      <c r="AM49" s="101"/>
      <c r="AN49" s="101"/>
      <c r="AO49" s="101"/>
      <c r="AP49" s="101"/>
      <c r="AQ49" s="102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</row>
    <row r="50" s="39" customFormat="1" ht="28.5" customHeight="1" spans="1:75">
      <c r="A50" s="49" t="s">
        <v>190</v>
      </c>
      <c r="B50" s="50"/>
      <c r="C50" s="50"/>
      <c r="D50" s="51"/>
      <c r="E50" s="61" t="str">
        <f>IF(I49="","",IF(E51=G51,"△",IF(E51&gt;G51,"○","×")))</f>
        <v>×</v>
      </c>
      <c r="F50" s="62"/>
      <c r="G50" s="62"/>
      <c r="H50" s="63"/>
      <c r="I50" s="79"/>
      <c r="J50" s="80"/>
      <c r="K50" s="80"/>
      <c r="L50" s="81"/>
      <c r="M50" s="61" t="str">
        <f>IF(M51="","",IF(M51=O51,"△",IF(M51&gt;O51,"○","×")))</f>
        <v>×</v>
      </c>
      <c r="N50" s="62"/>
      <c r="O50" s="62"/>
      <c r="P50" s="63"/>
      <c r="Q50" s="61" t="str">
        <f>IF(Q51="","",IF(Q51=S51,"△",IF(Q51&gt;S51,"○","×")))</f>
        <v>×</v>
      </c>
      <c r="R50" s="62"/>
      <c r="S50" s="62"/>
      <c r="T50" s="63"/>
      <c r="U50" s="94">
        <f>IF(AP48=0,"",COUNTIF(E50:T50,"○"))</f>
        <v>0</v>
      </c>
      <c r="V50" s="95"/>
      <c r="W50" s="94">
        <f>IF(AP48=0,"",COUNTIF(E50:T50,"×"))</f>
        <v>3</v>
      </c>
      <c r="X50" s="95"/>
      <c r="Y50" s="94">
        <f>IF(AP48=0,"",COUNTIF(E50:T50,"△"))</f>
        <v>0</v>
      </c>
      <c r="Z50" s="95"/>
      <c r="AA50" s="94">
        <f>IF(AP48=0,"",U50*3+Y50)</f>
        <v>0</v>
      </c>
      <c r="AB50" s="95"/>
      <c r="AC50" s="94">
        <f>IF(AP48=0,"",SUM(E51,I51,M51,Q51))</f>
        <v>2</v>
      </c>
      <c r="AD50" s="95"/>
      <c r="AE50" s="94">
        <f>IF(AP48=0,"",SUM(G51,K51,O51,S51))</f>
        <v>10</v>
      </c>
      <c r="AF50" s="95"/>
      <c r="AG50" s="94">
        <f>IF(AP48=0,"",SUM(AC50,-AE50))</f>
        <v>-8</v>
      </c>
      <c r="AH50" s="95"/>
      <c r="AI50" s="94">
        <f>IF(AP48=0,"",_xlfn.RANK.EQ(AQ50,AQ48:AQ55))</f>
        <v>4</v>
      </c>
      <c r="AJ50" s="95"/>
      <c r="AK50" s="101"/>
      <c r="AL50" s="101"/>
      <c r="AM50" s="101"/>
      <c r="AN50" s="101"/>
      <c r="AO50" s="101"/>
      <c r="AP50" s="101"/>
      <c r="AQ50" s="102">
        <f>IF(AP48=0,"",10000000000+(AA50*100000000)+(100000+(AG50*1000))+(AC50))</f>
        <v>10000092002</v>
      </c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</row>
    <row r="51" s="39" customFormat="1" ht="28.5" customHeight="1" spans="1:75">
      <c r="A51" s="55" t="s">
        <v>178</v>
      </c>
      <c r="B51" s="56"/>
      <c r="C51" s="56"/>
      <c r="D51" s="57"/>
      <c r="E51" s="64">
        <f>IF(K49="","",K49)</f>
        <v>0</v>
      </c>
      <c r="F51" s="65"/>
      <c r="G51" s="64">
        <f>IF(I49="","",I49)</f>
        <v>2</v>
      </c>
      <c r="H51" s="65"/>
      <c r="I51" s="82"/>
      <c r="J51" s="83"/>
      <c r="K51" s="83"/>
      <c r="L51" s="84"/>
      <c r="M51" s="85">
        <v>2</v>
      </c>
      <c r="N51" s="86"/>
      <c r="O51" s="85">
        <v>6</v>
      </c>
      <c r="P51" s="86"/>
      <c r="Q51" s="85">
        <v>0</v>
      </c>
      <c r="R51" s="86"/>
      <c r="S51" s="85">
        <v>2</v>
      </c>
      <c r="T51" s="86"/>
      <c r="U51" s="96"/>
      <c r="V51" s="97"/>
      <c r="W51" s="96"/>
      <c r="X51" s="97"/>
      <c r="Y51" s="96"/>
      <c r="Z51" s="97"/>
      <c r="AA51" s="96"/>
      <c r="AB51" s="97"/>
      <c r="AC51" s="96"/>
      <c r="AD51" s="97"/>
      <c r="AE51" s="96"/>
      <c r="AF51" s="97"/>
      <c r="AG51" s="96"/>
      <c r="AH51" s="97"/>
      <c r="AI51" s="96"/>
      <c r="AJ51" s="97"/>
      <c r="AK51" s="101"/>
      <c r="AL51" s="101"/>
      <c r="AM51" s="101"/>
      <c r="AN51" s="101"/>
      <c r="AO51" s="101"/>
      <c r="AP51" s="101"/>
      <c r="AQ51" s="102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</row>
    <row r="52" s="39" customFormat="1" ht="28.5" customHeight="1" spans="1:75">
      <c r="A52" s="49" t="s">
        <v>191</v>
      </c>
      <c r="B52" s="50"/>
      <c r="C52" s="50"/>
      <c r="D52" s="51"/>
      <c r="E52" s="61" t="str">
        <f>IF(M49="","",IF(E53=G53,"△",IF(E53&gt;G53,"○","×")))</f>
        <v>×</v>
      </c>
      <c r="F52" s="62"/>
      <c r="G52" s="62"/>
      <c r="H52" s="63"/>
      <c r="I52" s="61" t="str">
        <f>IF(M51="","",IF(I53=K53,"△",IF(I53&gt;K53,"○","×")))</f>
        <v>○</v>
      </c>
      <c r="J52" s="62"/>
      <c r="K52" s="62"/>
      <c r="L52" s="63"/>
      <c r="M52" s="87"/>
      <c r="N52" s="88"/>
      <c r="O52" s="88"/>
      <c r="P52" s="89"/>
      <c r="Q52" s="61" t="str">
        <f>IF(Q53="","",IF(Q53=S53,"△",IF(Q53&gt;S53,"○","×")))</f>
        <v>○</v>
      </c>
      <c r="R52" s="62"/>
      <c r="S52" s="62"/>
      <c r="T52" s="63"/>
      <c r="U52" s="94">
        <f>IF(AP48=0,"",COUNTIF(E52:T52,"○"))</f>
        <v>2</v>
      </c>
      <c r="V52" s="95"/>
      <c r="W52" s="94">
        <f>IF(AP48=0,"",COUNTIF(E52:T52,"×"))</f>
        <v>1</v>
      </c>
      <c r="X52" s="95"/>
      <c r="Y52" s="94">
        <f>IF(AP48=0,"",COUNTIF(E52:T52,"△"))</f>
        <v>0</v>
      </c>
      <c r="Z52" s="95"/>
      <c r="AA52" s="94">
        <f>IF(AP48=0,"",U52*3+Y52)</f>
        <v>6</v>
      </c>
      <c r="AB52" s="95"/>
      <c r="AC52" s="94">
        <f>IF(AP48=0,"",SUM(E53,I53,M53,Q53))</f>
        <v>16</v>
      </c>
      <c r="AD52" s="95"/>
      <c r="AE52" s="94">
        <f>IF(AP48=0,"",SUM(G53,K53,O53,S53))</f>
        <v>9</v>
      </c>
      <c r="AF52" s="95"/>
      <c r="AG52" s="94">
        <f>IF(AP48=0,"",SUM(AC52,-AE52))</f>
        <v>7</v>
      </c>
      <c r="AH52" s="95"/>
      <c r="AI52" s="94">
        <f>IF(AP48=0,"",_xlfn.RANK.EQ(AQ52,AQ48:AQ55))</f>
        <v>1</v>
      </c>
      <c r="AJ52" s="95"/>
      <c r="AK52" s="101"/>
      <c r="AL52" s="101"/>
      <c r="AM52" s="101"/>
      <c r="AN52" s="101"/>
      <c r="AO52" s="101"/>
      <c r="AP52" s="101"/>
      <c r="AQ52" s="102">
        <f>IF(AP48=0,"",10000000000+(AA52*100000000)+(100000+(AG52*1000))+(AC52))</f>
        <v>10600107016</v>
      </c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1"/>
      <c r="BV52" s="101"/>
      <c r="BW52" s="101"/>
    </row>
    <row r="53" s="39" customFormat="1" ht="28.5" customHeight="1" spans="1:75">
      <c r="A53" s="55" t="s">
        <v>178</v>
      </c>
      <c r="B53" s="56"/>
      <c r="C53" s="56"/>
      <c r="D53" s="57"/>
      <c r="E53" s="66">
        <f>IF(O49="","",O49)</f>
        <v>2</v>
      </c>
      <c r="F53" s="67"/>
      <c r="G53" s="66">
        <f>IF(M49="","",M49)</f>
        <v>3</v>
      </c>
      <c r="H53" s="67"/>
      <c r="I53" s="66">
        <f>IF(O51="","",O51)</f>
        <v>6</v>
      </c>
      <c r="J53" s="67"/>
      <c r="K53" s="66">
        <f>IF(M51="","",M51)</f>
        <v>2</v>
      </c>
      <c r="L53" s="67"/>
      <c r="M53" s="90"/>
      <c r="N53" s="91"/>
      <c r="O53" s="91"/>
      <c r="P53" s="92"/>
      <c r="Q53" s="98">
        <v>8</v>
      </c>
      <c r="R53" s="99"/>
      <c r="S53" s="98">
        <v>4</v>
      </c>
      <c r="T53" s="99"/>
      <c r="U53" s="96"/>
      <c r="V53" s="97"/>
      <c r="W53" s="96"/>
      <c r="X53" s="97"/>
      <c r="Y53" s="96"/>
      <c r="Z53" s="97"/>
      <c r="AA53" s="96"/>
      <c r="AB53" s="97"/>
      <c r="AC53" s="96"/>
      <c r="AD53" s="97"/>
      <c r="AE53" s="96"/>
      <c r="AF53" s="97"/>
      <c r="AG53" s="96"/>
      <c r="AH53" s="97"/>
      <c r="AI53" s="96"/>
      <c r="AJ53" s="97"/>
      <c r="AK53" s="101"/>
      <c r="AL53" s="101"/>
      <c r="AM53" s="101"/>
      <c r="AN53" s="101"/>
      <c r="AO53" s="101"/>
      <c r="AP53" s="101"/>
      <c r="AQ53" s="102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101"/>
    </row>
    <row r="54" s="39" customFormat="1" ht="28.5" customHeight="1" spans="1:75">
      <c r="A54" s="49" t="s">
        <v>192</v>
      </c>
      <c r="B54" s="50"/>
      <c r="C54" s="50"/>
      <c r="D54" s="51"/>
      <c r="E54" s="61" t="str">
        <f>IF(Q49="","",IF(E55=G55,"△",IF(E55&gt;G55,"○","×")))</f>
        <v>○</v>
      </c>
      <c r="F54" s="62"/>
      <c r="G54" s="62"/>
      <c r="H54" s="63"/>
      <c r="I54" s="61" t="str">
        <f>IF(Q51="","",IF(I55=K55,"△",IF(I55&gt;K55,"○","×")))</f>
        <v>○</v>
      </c>
      <c r="J54" s="62"/>
      <c r="K54" s="62"/>
      <c r="L54" s="63"/>
      <c r="M54" s="61" t="str">
        <f>IF(Q53="","",IF(M55=O55,"△",IF(M55&gt;O55,"○","×")))</f>
        <v>×</v>
      </c>
      <c r="N54" s="62"/>
      <c r="O54" s="62"/>
      <c r="P54" s="63"/>
      <c r="Q54" s="79"/>
      <c r="R54" s="80"/>
      <c r="S54" s="80"/>
      <c r="T54" s="81"/>
      <c r="U54" s="94">
        <f>IF(AP48=0,"",COUNTIF(E54:T54,"○"))</f>
        <v>2</v>
      </c>
      <c r="V54" s="95"/>
      <c r="W54" s="94">
        <f>IF(AP48=0,"",COUNTIF(E54:T54,"×"))</f>
        <v>1</v>
      </c>
      <c r="X54" s="95"/>
      <c r="Y54" s="94">
        <f>IF(AP48=0,"",COUNTIF(E54:T54,"△"))</f>
        <v>0</v>
      </c>
      <c r="Z54" s="95"/>
      <c r="AA54" s="94">
        <f>IF(AP48=0,"",U54*3+Y54)</f>
        <v>6</v>
      </c>
      <c r="AB54" s="95"/>
      <c r="AC54" s="94">
        <f>IF(AP48=0,"",SUM(E55,I55,M55,Q55))</f>
        <v>11</v>
      </c>
      <c r="AD54" s="95"/>
      <c r="AE54" s="94">
        <f>IF(AP48=0,"",SUM(G55,K55,O55,S55))</f>
        <v>10</v>
      </c>
      <c r="AF54" s="95"/>
      <c r="AG54" s="94">
        <f>IF(AP48=0,"",SUM(AC54,-AE54))</f>
        <v>1</v>
      </c>
      <c r="AH54" s="95"/>
      <c r="AI54" s="94">
        <f>IF(AP48=0,"",_xlfn.RANK.EQ(AQ54,AQ48:AQ55))</f>
        <v>2</v>
      </c>
      <c r="AJ54" s="95"/>
      <c r="AK54" s="101"/>
      <c r="AL54" s="101"/>
      <c r="AM54" s="101"/>
      <c r="AN54" s="101"/>
      <c r="AO54" s="101"/>
      <c r="AP54" s="101"/>
      <c r="AQ54" s="102">
        <f>IF(AP48=0,"",10000000000+(AA54*100000000)+(100000+(AG54*1000))+(AC54))</f>
        <v>10600101011</v>
      </c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1"/>
      <c r="BQ54" s="101"/>
      <c r="BR54" s="101"/>
      <c r="BS54" s="101"/>
      <c r="BT54" s="101"/>
      <c r="BU54" s="101"/>
      <c r="BV54" s="101"/>
      <c r="BW54" s="101"/>
    </row>
    <row r="55" s="39" customFormat="1" ht="28.5" customHeight="1" spans="1:75">
      <c r="A55" s="55" t="s">
        <v>178</v>
      </c>
      <c r="B55" s="56"/>
      <c r="C55" s="56"/>
      <c r="D55" s="57"/>
      <c r="E55" s="68">
        <f>IF(S49="","",S49)</f>
        <v>5</v>
      </c>
      <c r="F55" s="68"/>
      <c r="G55" s="68">
        <f>IF(Q49="","",Q49)</f>
        <v>2</v>
      </c>
      <c r="H55" s="68"/>
      <c r="I55" s="68">
        <f>IF(S51="","",S51)</f>
        <v>2</v>
      </c>
      <c r="J55" s="68"/>
      <c r="K55" s="68">
        <f>IF(Q51="","",Q51)</f>
        <v>0</v>
      </c>
      <c r="L55" s="68"/>
      <c r="M55" s="68">
        <f>IF(S53="","",S53)</f>
        <v>4</v>
      </c>
      <c r="N55" s="68"/>
      <c r="O55" s="68">
        <f>IF(Q53="","",Q53)</f>
        <v>8</v>
      </c>
      <c r="P55" s="68"/>
      <c r="Q55" s="82"/>
      <c r="R55" s="83"/>
      <c r="S55" s="83"/>
      <c r="T55" s="84"/>
      <c r="U55" s="96"/>
      <c r="V55" s="97"/>
      <c r="W55" s="96"/>
      <c r="X55" s="97"/>
      <c r="Y55" s="96"/>
      <c r="Z55" s="97"/>
      <c r="AA55" s="96"/>
      <c r="AB55" s="97"/>
      <c r="AC55" s="96"/>
      <c r="AD55" s="97"/>
      <c r="AE55" s="96"/>
      <c r="AF55" s="97"/>
      <c r="AG55" s="96"/>
      <c r="AH55" s="97"/>
      <c r="AI55" s="96"/>
      <c r="AJ55" s="97"/>
      <c r="AK55" s="101"/>
      <c r="AL55" s="101"/>
      <c r="AM55" s="101"/>
      <c r="AN55" s="101"/>
      <c r="AO55" s="101"/>
      <c r="AP55" s="101"/>
      <c r="AQ55" s="102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1"/>
      <c r="BO55" s="101"/>
      <c r="BP55" s="101"/>
      <c r="BQ55" s="101"/>
      <c r="BR55" s="101"/>
      <c r="BS55" s="101"/>
      <c r="BT55" s="101"/>
      <c r="BU55" s="101"/>
      <c r="BV55" s="101"/>
      <c r="BW55" s="101"/>
    </row>
    <row r="56" ht="28.5" customHeight="1" spans="22:75">
      <c r="V56" s="93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</row>
    <row r="57" s="39" customFormat="1" ht="28.5" customHeight="1" spans="1:75">
      <c r="A57" s="43" t="s">
        <v>193</v>
      </c>
      <c r="B57" s="44"/>
      <c r="C57" s="44"/>
      <c r="D57" s="45"/>
      <c r="E57" s="46" t="str">
        <f>A58</f>
        <v>A3フェニックス</v>
      </c>
      <c r="F57" s="47"/>
      <c r="G57" s="47"/>
      <c r="H57" s="48"/>
      <c r="I57" s="43" t="str">
        <f>A60</f>
        <v>A4HIRO'S</v>
      </c>
      <c r="J57" s="47"/>
      <c r="K57" s="47"/>
      <c r="L57" s="48"/>
      <c r="M57" s="75" t="str">
        <f>A62</f>
        <v>B3REDLIONS</v>
      </c>
      <c r="N57" s="76"/>
      <c r="O57" s="76"/>
      <c r="P57" s="65"/>
      <c r="Q57" s="43" t="str">
        <f>A64</f>
        <v>B4窪田SC</v>
      </c>
      <c r="R57" s="47"/>
      <c r="S57" s="47"/>
      <c r="T57" s="48"/>
      <c r="U57" s="43" t="s">
        <v>169</v>
      </c>
      <c r="V57" s="45"/>
      <c r="W57" s="64" t="s">
        <v>170</v>
      </c>
      <c r="X57" s="65"/>
      <c r="Y57" s="64" t="s">
        <v>171</v>
      </c>
      <c r="Z57" s="65"/>
      <c r="AA57" s="46" t="s">
        <v>172</v>
      </c>
      <c r="AB57" s="48"/>
      <c r="AC57" s="46" t="s">
        <v>173</v>
      </c>
      <c r="AD57" s="48"/>
      <c r="AE57" s="46" t="s">
        <v>174</v>
      </c>
      <c r="AF57" s="48"/>
      <c r="AG57" s="46" t="s">
        <v>175</v>
      </c>
      <c r="AH57" s="48"/>
      <c r="AI57" s="46" t="s">
        <v>176</v>
      </c>
      <c r="AJ57" s="48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</row>
    <row r="58" s="39" customFormat="1" ht="28.5" customHeight="1" spans="1:75">
      <c r="A58" s="49" t="s">
        <v>194</v>
      </c>
      <c r="B58" s="50"/>
      <c r="C58" s="50"/>
      <c r="D58" s="51"/>
      <c r="E58" s="52"/>
      <c r="F58" s="53"/>
      <c r="G58" s="53"/>
      <c r="H58" s="54"/>
      <c r="I58" s="61" t="str">
        <f>IF(I59="","",IF(I59=K59,"△",IF(I59&gt;K59,"○","×")))</f>
        <v>○</v>
      </c>
      <c r="J58" s="62"/>
      <c r="K58" s="62"/>
      <c r="L58" s="63"/>
      <c r="M58" s="61" t="str">
        <f>IF(M59="","",IF(M59=O59,"△",IF(M59&gt;O59,"○","×")))</f>
        <v>○</v>
      </c>
      <c r="N58" s="62"/>
      <c r="O58" s="62"/>
      <c r="P58" s="63"/>
      <c r="Q58" s="61" t="str">
        <f>IF(Q59="","",IF(Q59=S59,"△",IF(Q59&gt;S59,"○","×")))</f>
        <v>×</v>
      </c>
      <c r="R58" s="62"/>
      <c r="S58" s="62"/>
      <c r="T58" s="63"/>
      <c r="U58" s="94">
        <f>IF(AP58=0,"",COUNTIF(E58:T58,"○"))</f>
        <v>2</v>
      </c>
      <c r="V58" s="95"/>
      <c r="W58" s="94">
        <f>IF(AP58=0,"",COUNTIF(E58:T58,"×"))</f>
        <v>1</v>
      </c>
      <c r="X58" s="95"/>
      <c r="Y58" s="94">
        <f>IF(AP58=0,"",COUNTIF(E58:T58,"△"))</f>
        <v>0</v>
      </c>
      <c r="Z58" s="95"/>
      <c r="AA58" s="94">
        <f>IF(AP58=0,"",U58*3+Y58)</f>
        <v>6</v>
      </c>
      <c r="AB58" s="95"/>
      <c r="AC58" s="94">
        <f>IF(AP58=0,"",SUM(E59,I59,M59,Q59))</f>
        <v>7</v>
      </c>
      <c r="AD58" s="95"/>
      <c r="AE58" s="94">
        <f>IF(AP58=0,"",SUM(G59,K59,O59,S59))</f>
        <v>2</v>
      </c>
      <c r="AF58" s="95"/>
      <c r="AG58" s="94">
        <f>IF(AP58=0,"",SUM(AC58,-AE58))</f>
        <v>5</v>
      </c>
      <c r="AH58" s="95"/>
      <c r="AI58" s="94">
        <f>IF(AP58=0,"",_xlfn.RANK.EQ(AQ58,AQ58:AQ65))</f>
        <v>2</v>
      </c>
      <c r="AJ58" s="95"/>
      <c r="AK58" s="101"/>
      <c r="AL58" s="101"/>
      <c r="AM58" s="101"/>
      <c r="AN58" s="101"/>
      <c r="AO58" s="101"/>
      <c r="AP58" s="101">
        <f>COUNTA(I59:T59,M61:T61,Q63:T63)</f>
        <v>12</v>
      </c>
      <c r="AQ58" s="102">
        <f>IF(AP58=0,"",10000000000+(AA58*100000000)+(100000+(AG58*1000))+(AC58))</f>
        <v>10600105007</v>
      </c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</row>
    <row r="59" s="39" customFormat="1" ht="28.5" customHeight="1" spans="1:75">
      <c r="A59" s="55" t="s">
        <v>134</v>
      </c>
      <c r="B59" s="56"/>
      <c r="C59" s="56"/>
      <c r="D59" s="57"/>
      <c r="E59" s="58"/>
      <c r="F59" s="59"/>
      <c r="G59" s="59"/>
      <c r="H59" s="60"/>
      <c r="I59" s="77">
        <v>2</v>
      </c>
      <c r="J59" s="78"/>
      <c r="K59" s="77">
        <v>0</v>
      </c>
      <c r="L59" s="78"/>
      <c r="M59" s="77">
        <v>4</v>
      </c>
      <c r="N59" s="78"/>
      <c r="O59" s="77">
        <v>0</v>
      </c>
      <c r="P59" s="78"/>
      <c r="Q59" s="77">
        <v>1</v>
      </c>
      <c r="R59" s="78"/>
      <c r="S59" s="77">
        <v>2</v>
      </c>
      <c r="T59" s="78"/>
      <c r="U59" s="96"/>
      <c r="V59" s="97"/>
      <c r="W59" s="96"/>
      <c r="X59" s="97"/>
      <c r="Y59" s="96"/>
      <c r="Z59" s="97"/>
      <c r="AA59" s="96"/>
      <c r="AB59" s="97"/>
      <c r="AC59" s="96"/>
      <c r="AD59" s="97"/>
      <c r="AE59" s="96"/>
      <c r="AF59" s="97"/>
      <c r="AG59" s="96"/>
      <c r="AH59" s="97"/>
      <c r="AI59" s="96"/>
      <c r="AJ59" s="97"/>
      <c r="AK59" s="101"/>
      <c r="AL59" s="101"/>
      <c r="AM59" s="101"/>
      <c r="AN59" s="101"/>
      <c r="AO59" s="101"/>
      <c r="AP59" s="101"/>
      <c r="AQ59" s="102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</row>
    <row r="60" s="39" customFormat="1" ht="28.5" customHeight="1" spans="1:75">
      <c r="A60" s="49" t="s">
        <v>195</v>
      </c>
      <c r="B60" s="50"/>
      <c r="C60" s="50"/>
      <c r="D60" s="51"/>
      <c r="E60" s="61" t="str">
        <f>IF(I59="","",IF(E61=G61,"△",IF(E61&gt;G61,"○","×")))</f>
        <v>×</v>
      </c>
      <c r="F60" s="62"/>
      <c r="G60" s="62"/>
      <c r="H60" s="63"/>
      <c r="I60" s="79"/>
      <c r="J60" s="80"/>
      <c r="K60" s="80"/>
      <c r="L60" s="81"/>
      <c r="M60" s="61" t="str">
        <f>IF(M61="","",IF(M61=O61,"△",IF(M61&gt;O61,"○","×")))</f>
        <v>○</v>
      </c>
      <c r="N60" s="62"/>
      <c r="O60" s="62"/>
      <c r="P60" s="63"/>
      <c r="Q60" s="61" t="str">
        <f>IF(Q61="","",IF(Q61=S61,"△",IF(Q61&gt;S61,"○","×")))</f>
        <v>×</v>
      </c>
      <c r="R60" s="62"/>
      <c r="S60" s="62"/>
      <c r="T60" s="63"/>
      <c r="U60" s="94">
        <f>IF(AP58=0,"",COUNTIF(E60:T60,"○"))</f>
        <v>1</v>
      </c>
      <c r="V60" s="95"/>
      <c r="W60" s="94">
        <f>IF(AP58=0,"",COUNTIF(E60:T60,"×"))</f>
        <v>2</v>
      </c>
      <c r="X60" s="95"/>
      <c r="Y60" s="94">
        <f>IF(AP58=0,"",COUNTIF(E60:T60,"△"))</f>
        <v>0</v>
      </c>
      <c r="Z60" s="95"/>
      <c r="AA60" s="94">
        <f>IF(AP58=0,"",U60*3+Y60)</f>
        <v>3</v>
      </c>
      <c r="AB60" s="95"/>
      <c r="AC60" s="94">
        <f>IF(AP58=0,"",SUM(E61,I61,M61,Q61))</f>
        <v>5</v>
      </c>
      <c r="AD60" s="95"/>
      <c r="AE60" s="94">
        <f>IF(AP58=0,"",SUM(G61,K61,O61,S61))</f>
        <v>6</v>
      </c>
      <c r="AF60" s="95"/>
      <c r="AG60" s="94">
        <f>IF(AP58=0,"",SUM(AC60,-AE60))</f>
        <v>-1</v>
      </c>
      <c r="AH60" s="95"/>
      <c r="AI60" s="94">
        <f>IF(AP58=0,"",_xlfn.RANK.EQ(AQ60,AQ58:AQ65))</f>
        <v>3</v>
      </c>
      <c r="AJ60" s="95"/>
      <c r="AK60" s="101"/>
      <c r="AL60" s="101"/>
      <c r="AM60" s="101"/>
      <c r="AN60" s="101"/>
      <c r="AO60" s="101"/>
      <c r="AP60" s="101"/>
      <c r="AQ60" s="102">
        <f>IF(AP58=0,"",10000000000+(AA60*100000000)+(100000+(AG60*1000))+(AC60))</f>
        <v>10300099005</v>
      </c>
      <c r="AR60" s="101"/>
      <c r="AS60" s="101"/>
      <c r="AT60" s="101"/>
      <c r="AU60" s="101"/>
      <c r="AV60" s="101"/>
      <c r="AW60" s="101"/>
      <c r="AX60" s="101"/>
      <c r="AY60" s="101"/>
      <c r="AZ60" s="103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</row>
    <row r="61" s="39" customFormat="1" ht="28.5" customHeight="1" spans="1:75">
      <c r="A61" s="55" t="s">
        <v>133</v>
      </c>
      <c r="B61" s="56"/>
      <c r="C61" s="56"/>
      <c r="D61" s="57"/>
      <c r="E61" s="64">
        <f>IF(K59="","",K59)</f>
        <v>0</v>
      </c>
      <c r="F61" s="65"/>
      <c r="G61" s="64">
        <f>IF(I59="","",I59)</f>
        <v>2</v>
      </c>
      <c r="H61" s="65"/>
      <c r="I61" s="82"/>
      <c r="J61" s="83"/>
      <c r="K61" s="83"/>
      <c r="L61" s="84"/>
      <c r="M61" s="85">
        <v>3</v>
      </c>
      <c r="N61" s="86"/>
      <c r="O61" s="85">
        <v>0</v>
      </c>
      <c r="P61" s="86"/>
      <c r="Q61" s="85">
        <v>2</v>
      </c>
      <c r="R61" s="86"/>
      <c r="S61" s="85">
        <v>4</v>
      </c>
      <c r="T61" s="86"/>
      <c r="U61" s="96"/>
      <c r="V61" s="97"/>
      <c r="W61" s="96"/>
      <c r="X61" s="97"/>
      <c r="Y61" s="96"/>
      <c r="Z61" s="97"/>
      <c r="AA61" s="96"/>
      <c r="AB61" s="97"/>
      <c r="AC61" s="96"/>
      <c r="AD61" s="97"/>
      <c r="AE61" s="96"/>
      <c r="AF61" s="97"/>
      <c r="AG61" s="96"/>
      <c r="AH61" s="97"/>
      <c r="AI61" s="96"/>
      <c r="AJ61" s="97"/>
      <c r="AK61" s="101"/>
      <c r="AL61" s="101"/>
      <c r="AM61" s="101"/>
      <c r="AN61" s="101"/>
      <c r="AO61" s="101"/>
      <c r="AP61" s="101"/>
      <c r="AQ61" s="102"/>
      <c r="AR61" s="101"/>
      <c r="AS61" s="101"/>
      <c r="AT61" s="101"/>
      <c r="AU61" s="101"/>
      <c r="AV61" s="101"/>
      <c r="AW61" s="101"/>
      <c r="AX61" s="101"/>
      <c r="AY61" s="101"/>
      <c r="AZ61" s="103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</row>
    <row r="62" s="39" customFormat="1" ht="28.5" customHeight="1" spans="1:75">
      <c r="A62" s="49" t="s">
        <v>196</v>
      </c>
      <c r="B62" s="50"/>
      <c r="C62" s="50"/>
      <c r="D62" s="51"/>
      <c r="E62" s="61" t="str">
        <f>IF(M59="","",IF(E63=G63,"△",IF(E63&gt;G63,"○","×")))</f>
        <v>×</v>
      </c>
      <c r="F62" s="62"/>
      <c r="G62" s="62"/>
      <c r="H62" s="63"/>
      <c r="I62" s="61" t="str">
        <f>IF(M61="","",IF(I63=K63,"△",IF(I63&gt;K63,"○","×")))</f>
        <v>×</v>
      </c>
      <c r="J62" s="62"/>
      <c r="K62" s="62"/>
      <c r="L62" s="63"/>
      <c r="M62" s="87"/>
      <c r="N62" s="88"/>
      <c r="O62" s="88"/>
      <c r="P62" s="89"/>
      <c r="Q62" s="61" t="str">
        <f>IF(Q63="","",IF(Q63=S63,"△",IF(Q63&gt;S63,"○","×")))</f>
        <v>×</v>
      </c>
      <c r="R62" s="62"/>
      <c r="S62" s="62"/>
      <c r="T62" s="63"/>
      <c r="U62" s="94">
        <f>IF(AP58=0,"",COUNTIF(E62:T62,"○"))</f>
        <v>0</v>
      </c>
      <c r="V62" s="95"/>
      <c r="W62" s="94">
        <f>IF(AP58=0,"",COUNTIF(E62:T62,"×"))</f>
        <v>3</v>
      </c>
      <c r="X62" s="95"/>
      <c r="Y62" s="94">
        <f>IF(AP58=0,"",COUNTIF(E62:T62,"△"))</f>
        <v>0</v>
      </c>
      <c r="Z62" s="95"/>
      <c r="AA62" s="94">
        <f>IF(AP58=0,"",U62*3+Y62)</f>
        <v>0</v>
      </c>
      <c r="AB62" s="95"/>
      <c r="AC62" s="94">
        <f>IF(AP58=0,"",SUM(E63,I63,M63,Q63))</f>
        <v>0</v>
      </c>
      <c r="AD62" s="95"/>
      <c r="AE62" s="94">
        <f>IF(AP58=0,"",SUM(G63,K63,O63,S63))</f>
        <v>10</v>
      </c>
      <c r="AF62" s="95"/>
      <c r="AG62" s="94">
        <f>IF(AP58=0,"",SUM(AC62,-AE62))</f>
        <v>-10</v>
      </c>
      <c r="AH62" s="95"/>
      <c r="AI62" s="94">
        <f>IF(AP58=0,"",_xlfn.RANK.EQ(AQ62,AQ58:AQ65))</f>
        <v>4</v>
      </c>
      <c r="AJ62" s="95"/>
      <c r="AK62" s="101"/>
      <c r="AL62" s="101"/>
      <c r="AM62" s="101"/>
      <c r="AN62" s="101"/>
      <c r="AO62" s="101"/>
      <c r="AP62" s="101"/>
      <c r="AQ62" s="102">
        <f>IF(AP58=0,"",10000000000+(AA62*100000000)+(100000+(AG62*1000))+(AC62))</f>
        <v>10000090000</v>
      </c>
      <c r="AR62" s="101"/>
      <c r="AS62" s="101"/>
      <c r="AT62" s="101"/>
      <c r="AU62" s="101"/>
      <c r="AV62" s="101"/>
      <c r="AW62" s="101"/>
      <c r="AX62" s="101"/>
      <c r="AY62" s="101"/>
      <c r="AZ62" s="103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</row>
    <row r="63" s="39" customFormat="1" ht="28.5" customHeight="1" spans="1:75">
      <c r="A63" s="55" t="s">
        <v>134</v>
      </c>
      <c r="B63" s="56"/>
      <c r="C63" s="56"/>
      <c r="D63" s="57"/>
      <c r="E63" s="66">
        <f>IF(O59="","",O59)</f>
        <v>0</v>
      </c>
      <c r="F63" s="67"/>
      <c r="G63" s="66">
        <f>IF(M59="","",M59)</f>
        <v>4</v>
      </c>
      <c r="H63" s="67"/>
      <c r="I63" s="66">
        <f>IF(O61="","",O61)</f>
        <v>0</v>
      </c>
      <c r="J63" s="67"/>
      <c r="K63" s="66">
        <f>IF(M61="","",M61)</f>
        <v>3</v>
      </c>
      <c r="L63" s="67"/>
      <c r="M63" s="90"/>
      <c r="N63" s="91"/>
      <c r="O63" s="91"/>
      <c r="P63" s="92"/>
      <c r="Q63" s="98">
        <v>0</v>
      </c>
      <c r="R63" s="99"/>
      <c r="S63" s="98">
        <v>3</v>
      </c>
      <c r="T63" s="99"/>
      <c r="U63" s="96"/>
      <c r="V63" s="97"/>
      <c r="W63" s="96"/>
      <c r="X63" s="97"/>
      <c r="Y63" s="96"/>
      <c r="Z63" s="97"/>
      <c r="AA63" s="96"/>
      <c r="AB63" s="97"/>
      <c r="AC63" s="96"/>
      <c r="AD63" s="97"/>
      <c r="AE63" s="96"/>
      <c r="AF63" s="97"/>
      <c r="AG63" s="96"/>
      <c r="AH63" s="97"/>
      <c r="AI63" s="96"/>
      <c r="AJ63" s="97"/>
      <c r="AK63" s="101"/>
      <c r="AL63" s="101"/>
      <c r="AM63" s="101"/>
      <c r="AN63" s="101"/>
      <c r="AO63" s="101"/>
      <c r="AP63" s="101"/>
      <c r="AQ63" s="102"/>
      <c r="AR63" s="101"/>
      <c r="AS63" s="101"/>
      <c r="AT63" s="101"/>
      <c r="AU63" s="101"/>
      <c r="AV63" s="101"/>
      <c r="AW63" s="101"/>
      <c r="AX63" s="101"/>
      <c r="AY63" s="101"/>
      <c r="AZ63" s="103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</row>
    <row r="64" s="39" customFormat="1" ht="28.5" customHeight="1" spans="1:75">
      <c r="A64" s="49" t="s">
        <v>197</v>
      </c>
      <c r="B64" s="50"/>
      <c r="C64" s="50"/>
      <c r="D64" s="51"/>
      <c r="E64" s="61" t="str">
        <f>IF(Q59="","",IF(E65=G65,"△",IF(E65&gt;G65,"○","×")))</f>
        <v>○</v>
      </c>
      <c r="F64" s="62"/>
      <c r="G64" s="62"/>
      <c r="H64" s="63"/>
      <c r="I64" s="61" t="str">
        <f>IF(Q61="","",IF(I65=K65,"△",IF(I65&gt;K65,"○","×")))</f>
        <v>○</v>
      </c>
      <c r="J64" s="62"/>
      <c r="K64" s="62"/>
      <c r="L64" s="63"/>
      <c r="M64" s="61" t="str">
        <f>IF(Q63="","",IF(M65=O65,"△",IF(M65&gt;O65,"○","×")))</f>
        <v>○</v>
      </c>
      <c r="N64" s="62"/>
      <c r="O64" s="62"/>
      <c r="P64" s="63"/>
      <c r="Q64" s="79"/>
      <c r="R64" s="80"/>
      <c r="S64" s="80"/>
      <c r="T64" s="81"/>
      <c r="U64" s="94">
        <f>IF(AP58=0,"",COUNTIF(E64:T64,"○"))</f>
        <v>3</v>
      </c>
      <c r="V64" s="95"/>
      <c r="W64" s="94">
        <f>IF(AP58=0,"",COUNTIF(E64:T64,"×"))</f>
        <v>0</v>
      </c>
      <c r="X64" s="95"/>
      <c r="Y64" s="94">
        <f>IF(AP58=0,"",COUNTIF(E64:T64,"△"))</f>
        <v>0</v>
      </c>
      <c r="Z64" s="95"/>
      <c r="AA64" s="94">
        <f>IF(AP58=0,"",U64*3+Y64)</f>
        <v>9</v>
      </c>
      <c r="AB64" s="95"/>
      <c r="AC64" s="94">
        <f>IF(AP58=0,"",SUM(E65,I65,M65,Q65))</f>
        <v>9</v>
      </c>
      <c r="AD64" s="95"/>
      <c r="AE64" s="94">
        <f>IF(AP58=0,"",SUM(G65,K65,O65,S65))</f>
        <v>3</v>
      </c>
      <c r="AF64" s="95"/>
      <c r="AG64" s="94">
        <f>IF(AP58=0,"",SUM(AC64,-AE64))</f>
        <v>6</v>
      </c>
      <c r="AH64" s="95"/>
      <c r="AI64" s="94">
        <f>IF(AP58=0,"",_xlfn.RANK.EQ(AQ64,AQ58:AQ65))</f>
        <v>1</v>
      </c>
      <c r="AJ64" s="95"/>
      <c r="AK64" s="101"/>
      <c r="AL64" s="101"/>
      <c r="AM64" s="101"/>
      <c r="AN64" s="101"/>
      <c r="AO64" s="101"/>
      <c r="AP64" s="101"/>
      <c r="AQ64" s="102">
        <f>IF(AP58=0,"",10000000000+(AA64*100000000)+(100000+(AG64*1000))+(AC64))</f>
        <v>10900106009</v>
      </c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</row>
    <row r="65" s="39" customFormat="1" ht="28.5" customHeight="1" spans="1:75">
      <c r="A65" s="55" t="s">
        <v>133</v>
      </c>
      <c r="B65" s="56"/>
      <c r="C65" s="56"/>
      <c r="D65" s="57"/>
      <c r="E65" s="68">
        <f>IF(S59="","",S59)</f>
        <v>2</v>
      </c>
      <c r="F65" s="68"/>
      <c r="G65" s="68">
        <f>IF(Q59="","",Q59)</f>
        <v>1</v>
      </c>
      <c r="H65" s="68"/>
      <c r="I65" s="68">
        <f>IF(S61="","",S61)</f>
        <v>4</v>
      </c>
      <c r="J65" s="68"/>
      <c r="K65" s="68">
        <f>IF(Q61="","",Q61)</f>
        <v>2</v>
      </c>
      <c r="L65" s="68"/>
      <c r="M65" s="68">
        <f>IF(S63="","",S63)</f>
        <v>3</v>
      </c>
      <c r="N65" s="68"/>
      <c r="O65" s="68">
        <f>IF(Q63="","",Q63)</f>
        <v>0</v>
      </c>
      <c r="P65" s="68"/>
      <c r="Q65" s="82"/>
      <c r="R65" s="83"/>
      <c r="S65" s="83"/>
      <c r="T65" s="84"/>
      <c r="U65" s="96"/>
      <c r="V65" s="97"/>
      <c r="W65" s="96"/>
      <c r="X65" s="97"/>
      <c r="Y65" s="96"/>
      <c r="Z65" s="97"/>
      <c r="AA65" s="96"/>
      <c r="AB65" s="97"/>
      <c r="AC65" s="96"/>
      <c r="AD65" s="97"/>
      <c r="AE65" s="96"/>
      <c r="AF65" s="97"/>
      <c r="AG65" s="96"/>
      <c r="AH65" s="97"/>
      <c r="AI65" s="96"/>
      <c r="AJ65" s="97"/>
      <c r="AK65" s="101"/>
      <c r="AL65" s="101"/>
      <c r="AM65" s="101"/>
      <c r="AN65" s="101"/>
      <c r="AO65" s="101"/>
      <c r="AP65" s="101"/>
      <c r="AQ65" s="102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</row>
    <row r="66" ht="28.5" customHeight="1" spans="22:75">
      <c r="V66" s="93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</row>
    <row r="67" s="39" customFormat="1" ht="28.5" customHeight="1" spans="1:75">
      <c r="A67" s="43" t="s">
        <v>198</v>
      </c>
      <c r="B67" s="44"/>
      <c r="C67" s="44"/>
      <c r="D67" s="45"/>
      <c r="E67" s="46" t="str">
        <f>A68</f>
        <v>C1FC宮内</v>
      </c>
      <c r="F67" s="47"/>
      <c r="G67" s="47"/>
      <c r="H67" s="48"/>
      <c r="I67" s="43" t="str">
        <f>A70</f>
        <v>C2FCアルカディア</v>
      </c>
      <c r="J67" s="47"/>
      <c r="K67" s="47"/>
      <c r="L67" s="48"/>
      <c r="M67" s="75" t="str">
        <f>A72</f>
        <v>D1興譲小SSS</v>
      </c>
      <c r="N67" s="76"/>
      <c r="O67" s="76"/>
      <c r="P67" s="65"/>
      <c r="Q67" s="43" t="str">
        <f>A74</f>
        <v>D2南陽WEST</v>
      </c>
      <c r="R67" s="47"/>
      <c r="S67" s="47"/>
      <c r="T67" s="48"/>
      <c r="U67" s="43" t="s">
        <v>169</v>
      </c>
      <c r="V67" s="45"/>
      <c r="W67" s="64" t="s">
        <v>170</v>
      </c>
      <c r="X67" s="65"/>
      <c r="Y67" s="64" t="s">
        <v>171</v>
      </c>
      <c r="Z67" s="65"/>
      <c r="AA67" s="46" t="s">
        <v>172</v>
      </c>
      <c r="AB67" s="48"/>
      <c r="AC67" s="46" t="s">
        <v>173</v>
      </c>
      <c r="AD67" s="48"/>
      <c r="AE67" s="46" t="s">
        <v>174</v>
      </c>
      <c r="AF67" s="48"/>
      <c r="AG67" s="46" t="s">
        <v>175</v>
      </c>
      <c r="AH67" s="48"/>
      <c r="AI67" s="46" t="s">
        <v>176</v>
      </c>
      <c r="AJ67" s="48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</row>
    <row r="68" s="39" customFormat="1" ht="28.5" customHeight="1" spans="1:75">
      <c r="A68" s="49" t="s">
        <v>199</v>
      </c>
      <c r="B68" s="50"/>
      <c r="C68" s="50"/>
      <c r="D68" s="51"/>
      <c r="E68" s="52"/>
      <c r="F68" s="53"/>
      <c r="G68" s="53"/>
      <c r="H68" s="54"/>
      <c r="I68" s="61" t="str">
        <f>IF(I69="","",IF(I69=K69,"△",IF(I69&gt;K69,"○","×")))</f>
        <v>○</v>
      </c>
      <c r="J68" s="62"/>
      <c r="K68" s="62"/>
      <c r="L68" s="63"/>
      <c r="M68" s="61" t="str">
        <f>IF(M69="","",IF(M69=O69,"△",IF(M69&gt;O69,"○","×")))</f>
        <v>△</v>
      </c>
      <c r="N68" s="62"/>
      <c r="O68" s="62"/>
      <c r="P68" s="63"/>
      <c r="Q68" s="61" t="str">
        <f>IF(Q69="","",IF(Q69=S69,"△",IF(Q69&gt;S69,"○","×")))</f>
        <v>×</v>
      </c>
      <c r="R68" s="62"/>
      <c r="S68" s="62"/>
      <c r="T68" s="63"/>
      <c r="U68" s="94">
        <f>IF(AP68=0,"",COUNTIF(E68:T68,"○"))</f>
        <v>1</v>
      </c>
      <c r="V68" s="95"/>
      <c r="W68" s="94">
        <f>IF(AP68=0,"",COUNTIF(E68:T68,"×"))</f>
        <v>1</v>
      </c>
      <c r="X68" s="95"/>
      <c r="Y68" s="94">
        <f>IF(AP68=0,"",COUNTIF(E68:T68,"△"))</f>
        <v>1</v>
      </c>
      <c r="Z68" s="95"/>
      <c r="AA68" s="94">
        <f>IF(AP68=0,"",U68*3+Y68)</f>
        <v>4</v>
      </c>
      <c r="AB68" s="95"/>
      <c r="AC68" s="94">
        <f>IF(AP68=0,"",SUM(E69,I69,M69,Q69))</f>
        <v>5</v>
      </c>
      <c r="AD68" s="95"/>
      <c r="AE68" s="94">
        <f>IF(AP68=0,"",SUM(G69,K69,O69,S69))</f>
        <v>9</v>
      </c>
      <c r="AF68" s="95"/>
      <c r="AG68" s="94">
        <f>IF(AP68=0,"",SUM(AC68,-AE68))</f>
        <v>-4</v>
      </c>
      <c r="AH68" s="95"/>
      <c r="AI68" s="94">
        <f>IF(AP68=0,"",_xlfn.RANK.EQ(AQ68,AQ68:AQ75))</f>
        <v>3</v>
      </c>
      <c r="AJ68" s="95"/>
      <c r="AK68" s="101"/>
      <c r="AL68" s="101"/>
      <c r="AM68" s="101"/>
      <c r="AN68" s="101"/>
      <c r="AO68" s="101"/>
      <c r="AP68" s="101">
        <f>COUNTA(I69:T69,M71:T71,Q73:T73)</f>
        <v>12</v>
      </c>
      <c r="AQ68" s="102">
        <f>IF(AP68=0,"",10000000000+(AA68*100000000)+(100000+(AG68*1000))+(AC68))</f>
        <v>10400096005</v>
      </c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</row>
    <row r="69" s="39" customFormat="1" ht="28.5" customHeight="1" spans="1:75">
      <c r="A69" s="55" t="s">
        <v>183</v>
      </c>
      <c r="B69" s="56"/>
      <c r="C69" s="56"/>
      <c r="D69" s="57"/>
      <c r="E69" s="58"/>
      <c r="F69" s="59"/>
      <c r="G69" s="59"/>
      <c r="H69" s="60"/>
      <c r="I69" s="77">
        <v>3</v>
      </c>
      <c r="J69" s="78"/>
      <c r="K69" s="77">
        <v>2</v>
      </c>
      <c r="L69" s="78"/>
      <c r="M69" s="77">
        <v>1</v>
      </c>
      <c r="N69" s="78"/>
      <c r="O69" s="77">
        <v>1</v>
      </c>
      <c r="P69" s="78"/>
      <c r="Q69" s="77">
        <v>1</v>
      </c>
      <c r="R69" s="78"/>
      <c r="S69" s="77">
        <v>6</v>
      </c>
      <c r="T69" s="78"/>
      <c r="U69" s="96"/>
      <c r="V69" s="97"/>
      <c r="W69" s="96"/>
      <c r="X69" s="97"/>
      <c r="Y69" s="96"/>
      <c r="Z69" s="97"/>
      <c r="AA69" s="96"/>
      <c r="AB69" s="97"/>
      <c r="AC69" s="96"/>
      <c r="AD69" s="97"/>
      <c r="AE69" s="96"/>
      <c r="AF69" s="97"/>
      <c r="AG69" s="96"/>
      <c r="AH69" s="97"/>
      <c r="AI69" s="96"/>
      <c r="AJ69" s="97"/>
      <c r="AK69" s="101"/>
      <c r="AL69" s="101"/>
      <c r="AM69" s="101"/>
      <c r="AN69" s="101"/>
      <c r="AO69" s="101"/>
      <c r="AP69" s="101"/>
      <c r="AQ69" s="102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</row>
    <row r="70" s="39" customFormat="1" ht="28.5" customHeight="1" spans="1:75">
      <c r="A70" s="69" t="s">
        <v>200</v>
      </c>
      <c r="B70" s="70"/>
      <c r="C70" s="70"/>
      <c r="D70" s="71"/>
      <c r="E70" s="61" t="str">
        <f>IF(I69="","",IF(E71=G71,"△",IF(E71&gt;G71,"○","×")))</f>
        <v>×</v>
      </c>
      <c r="F70" s="62"/>
      <c r="G70" s="62"/>
      <c r="H70" s="63"/>
      <c r="I70" s="79"/>
      <c r="J70" s="80"/>
      <c r="K70" s="80"/>
      <c r="L70" s="81"/>
      <c r="M70" s="61" t="str">
        <f>IF(M71="","",IF(M71=O71,"△",IF(M71&gt;O71,"○","×")))</f>
        <v>×</v>
      </c>
      <c r="N70" s="62"/>
      <c r="O70" s="62"/>
      <c r="P70" s="63"/>
      <c r="Q70" s="61" t="str">
        <f>IF(Q71="","",IF(Q71=S71,"△",IF(Q71&gt;S71,"○","×")))</f>
        <v>×</v>
      </c>
      <c r="R70" s="62"/>
      <c r="S70" s="62"/>
      <c r="T70" s="63"/>
      <c r="U70" s="94">
        <f>IF(AP68=0,"",COUNTIF(E70:T70,"○"))</f>
        <v>0</v>
      </c>
      <c r="V70" s="95"/>
      <c r="W70" s="94">
        <f>IF(AP68=0,"",COUNTIF(E70:T70,"×"))</f>
        <v>3</v>
      </c>
      <c r="X70" s="95"/>
      <c r="Y70" s="94">
        <f>IF(AP68=0,"",COUNTIF(E70:T70,"△"))</f>
        <v>0</v>
      </c>
      <c r="Z70" s="95"/>
      <c r="AA70" s="94">
        <f>IF(AP68=0,"",U70*3+Y70)</f>
        <v>0</v>
      </c>
      <c r="AB70" s="95"/>
      <c r="AC70" s="94">
        <f>IF(AP68=0,"",SUM(E71,I71,M71,Q71))</f>
        <v>2</v>
      </c>
      <c r="AD70" s="95"/>
      <c r="AE70" s="94">
        <f>IF(AP68=0,"",SUM(G71,K71,O71,S71))</f>
        <v>16</v>
      </c>
      <c r="AF70" s="95"/>
      <c r="AG70" s="94">
        <f>IF(AP68=0,"",SUM(AC70,-AE70))</f>
        <v>-14</v>
      </c>
      <c r="AH70" s="95"/>
      <c r="AI70" s="94">
        <f>IF(AP68=0,"",_xlfn.RANK.EQ(AQ70,AQ68:AQ75))</f>
        <v>4</v>
      </c>
      <c r="AJ70" s="95"/>
      <c r="AK70" s="101"/>
      <c r="AL70" s="101"/>
      <c r="AM70" s="101"/>
      <c r="AN70" s="101"/>
      <c r="AO70" s="101"/>
      <c r="AP70" s="101"/>
      <c r="AQ70" s="102">
        <f>IF(AP68=0,"",10000000000+(AA70*100000000)+(100000+(AG70*1000))+(AC70))</f>
        <v>10000086002</v>
      </c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</row>
    <row r="71" s="39" customFormat="1" ht="28.5" customHeight="1" spans="1:75">
      <c r="A71" s="72" t="s">
        <v>103</v>
      </c>
      <c r="B71" s="73"/>
      <c r="C71" s="73"/>
      <c r="D71" s="74"/>
      <c r="E71" s="64">
        <f>IF(K69="","",K69)</f>
        <v>2</v>
      </c>
      <c r="F71" s="65"/>
      <c r="G71" s="64">
        <f>IF(I69="","",I69)</f>
        <v>3</v>
      </c>
      <c r="H71" s="65"/>
      <c r="I71" s="82"/>
      <c r="J71" s="83"/>
      <c r="K71" s="83"/>
      <c r="L71" s="84"/>
      <c r="M71" s="85">
        <v>0</v>
      </c>
      <c r="N71" s="86"/>
      <c r="O71" s="85">
        <v>10</v>
      </c>
      <c r="P71" s="86"/>
      <c r="Q71" s="85">
        <v>0</v>
      </c>
      <c r="R71" s="86"/>
      <c r="S71" s="85">
        <v>3</v>
      </c>
      <c r="T71" s="86"/>
      <c r="U71" s="96"/>
      <c r="V71" s="97"/>
      <c r="W71" s="96"/>
      <c r="X71" s="97"/>
      <c r="Y71" s="96"/>
      <c r="Z71" s="97"/>
      <c r="AA71" s="96"/>
      <c r="AB71" s="97"/>
      <c r="AC71" s="96"/>
      <c r="AD71" s="97"/>
      <c r="AE71" s="96"/>
      <c r="AF71" s="97"/>
      <c r="AG71" s="96"/>
      <c r="AH71" s="97"/>
      <c r="AI71" s="96"/>
      <c r="AJ71" s="97"/>
      <c r="AK71" s="101"/>
      <c r="AL71" s="101"/>
      <c r="AM71" s="101"/>
      <c r="AN71" s="101"/>
      <c r="AO71" s="101"/>
      <c r="AP71" s="101"/>
      <c r="AQ71" s="102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</row>
    <row r="72" s="39" customFormat="1" ht="28.5" customHeight="1" spans="1:75">
      <c r="A72" s="69" t="s">
        <v>201</v>
      </c>
      <c r="B72" s="70"/>
      <c r="C72" s="70"/>
      <c r="D72" s="71"/>
      <c r="E72" s="61" t="str">
        <f>IF(M69="","",IF(E73=G73,"△",IF(E73&gt;G73,"○","×")))</f>
        <v>△</v>
      </c>
      <c r="F72" s="62"/>
      <c r="G72" s="62"/>
      <c r="H72" s="63"/>
      <c r="I72" s="61" t="str">
        <f>IF(M71="","",IF(I73=K73,"△",IF(I73&gt;K73,"○","×")))</f>
        <v>○</v>
      </c>
      <c r="J72" s="62"/>
      <c r="K72" s="62"/>
      <c r="L72" s="63"/>
      <c r="M72" s="87"/>
      <c r="N72" s="88"/>
      <c r="O72" s="88"/>
      <c r="P72" s="89"/>
      <c r="Q72" s="61" t="str">
        <f>IF(Q73="","",IF(Q73=S73,"△",IF(Q73&gt;S73,"○","×")))</f>
        <v>×</v>
      </c>
      <c r="R72" s="62"/>
      <c r="S72" s="62"/>
      <c r="T72" s="63"/>
      <c r="U72" s="94">
        <f>IF(AP68=0,"",COUNTIF(E72:T72,"○"))</f>
        <v>1</v>
      </c>
      <c r="V72" s="95"/>
      <c r="W72" s="94">
        <f>IF(AP68=0,"",COUNTIF(E72:T72,"×"))</f>
        <v>1</v>
      </c>
      <c r="X72" s="95"/>
      <c r="Y72" s="94">
        <f>IF(AP68=0,"",COUNTIF(E72:T72,"△"))</f>
        <v>1</v>
      </c>
      <c r="Z72" s="95"/>
      <c r="AA72" s="94">
        <f>IF(AP68=0,"",U72*3+Y72)</f>
        <v>4</v>
      </c>
      <c r="AB72" s="95"/>
      <c r="AC72" s="94">
        <f>IF(AP68=0,"",SUM(E73,I73,M73,Q73))</f>
        <v>11</v>
      </c>
      <c r="AD72" s="95"/>
      <c r="AE72" s="94">
        <f>IF(AP68=0,"",SUM(G73,K73,O73,S73))</f>
        <v>6</v>
      </c>
      <c r="AF72" s="95"/>
      <c r="AG72" s="94">
        <f>IF(AP68=0,"",SUM(AC72,-AE72))</f>
        <v>5</v>
      </c>
      <c r="AH72" s="95"/>
      <c r="AI72" s="94">
        <f>IF(AP68=0,"",_xlfn.RANK.EQ(AQ72,AQ68:AQ75))</f>
        <v>2</v>
      </c>
      <c r="AJ72" s="95"/>
      <c r="AK72" s="101"/>
      <c r="AL72" s="101"/>
      <c r="AM72" s="101"/>
      <c r="AN72" s="101"/>
      <c r="AO72" s="101"/>
      <c r="AP72" s="101"/>
      <c r="AQ72" s="102">
        <f>IF(AP68=0,"",10000000000+(AA72*100000000)+(100000+(AG72*1000))+(AC72))</f>
        <v>10400105011</v>
      </c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</row>
    <row r="73" s="39" customFormat="1" ht="28.5" customHeight="1" spans="1:75">
      <c r="A73" s="72" t="s">
        <v>103</v>
      </c>
      <c r="B73" s="73"/>
      <c r="C73" s="73"/>
      <c r="D73" s="74"/>
      <c r="E73" s="66">
        <f>IF(O69="","",O69)</f>
        <v>1</v>
      </c>
      <c r="F73" s="67"/>
      <c r="G73" s="66">
        <f>IF(M69="","",M69)</f>
        <v>1</v>
      </c>
      <c r="H73" s="67"/>
      <c r="I73" s="66">
        <f>IF(O71="","",O71)</f>
        <v>10</v>
      </c>
      <c r="J73" s="67"/>
      <c r="K73" s="66">
        <f>IF(M71="","",M71)</f>
        <v>0</v>
      </c>
      <c r="L73" s="67"/>
      <c r="M73" s="90"/>
      <c r="N73" s="91"/>
      <c r="O73" s="91"/>
      <c r="P73" s="92"/>
      <c r="Q73" s="98">
        <v>0</v>
      </c>
      <c r="R73" s="99"/>
      <c r="S73" s="98">
        <v>5</v>
      </c>
      <c r="T73" s="99"/>
      <c r="U73" s="96"/>
      <c r="V73" s="97"/>
      <c r="W73" s="96"/>
      <c r="X73" s="97"/>
      <c r="Y73" s="96"/>
      <c r="Z73" s="97"/>
      <c r="AA73" s="96"/>
      <c r="AB73" s="97"/>
      <c r="AC73" s="96"/>
      <c r="AD73" s="97"/>
      <c r="AE73" s="96"/>
      <c r="AF73" s="97"/>
      <c r="AG73" s="96"/>
      <c r="AH73" s="97"/>
      <c r="AI73" s="96"/>
      <c r="AJ73" s="97"/>
      <c r="AK73" s="101"/>
      <c r="AL73" s="101"/>
      <c r="AM73" s="101"/>
      <c r="AN73" s="101"/>
      <c r="AO73" s="101"/>
      <c r="AP73" s="101"/>
      <c r="AQ73" s="102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</row>
    <row r="74" s="39" customFormat="1" ht="28.5" customHeight="1" spans="1:75">
      <c r="A74" s="49" t="s">
        <v>202</v>
      </c>
      <c r="B74" s="50"/>
      <c r="C74" s="50"/>
      <c r="D74" s="51"/>
      <c r="E74" s="61" t="str">
        <f>IF(Q69="","",IF(E75=G75,"△",IF(E75&gt;G75,"○","×")))</f>
        <v>○</v>
      </c>
      <c r="F74" s="62"/>
      <c r="G74" s="62"/>
      <c r="H74" s="63"/>
      <c r="I74" s="61" t="str">
        <f>IF(Q71="","",IF(I75=K75,"△",IF(I75&gt;K75,"○","×")))</f>
        <v>○</v>
      </c>
      <c r="J74" s="62"/>
      <c r="K74" s="62"/>
      <c r="L74" s="63"/>
      <c r="M74" s="61" t="str">
        <f>IF(Q73="","",IF(M75=O75,"△",IF(M75&gt;O75,"○","×")))</f>
        <v>○</v>
      </c>
      <c r="N74" s="62"/>
      <c r="O74" s="62"/>
      <c r="P74" s="63"/>
      <c r="Q74" s="79"/>
      <c r="R74" s="80"/>
      <c r="S74" s="80"/>
      <c r="T74" s="81"/>
      <c r="U74" s="94">
        <f>IF(AP68=0,"",COUNTIF(E74:T74,"○"))</f>
        <v>3</v>
      </c>
      <c r="V74" s="95"/>
      <c r="W74" s="94">
        <f>IF(AP68=0,"",COUNTIF(E74:T74,"×"))</f>
        <v>0</v>
      </c>
      <c r="X74" s="95"/>
      <c r="Y74" s="94">
        <f>IF(AP68=0,"",COUNTIF(E74:T74,"△"))</f>
        <v>0</v>
      </c>
      <c r="Z74" s="95"/>
      <c r="AA74" s="94">
        <f>IF(AP68=0,"",U74*3+Y74)</f>
        <v>9</v>
      </c>
      <c r="AB74" s="95"/>
      <c r="AC74" s="94">
        <f>IF(AP68=0,"",SUM(E75,I75,M75,Q75))</f>
        <v>14</v>
      </c>
      <c r="AD74" s="95"/>
      <c r="AE74" s="94">
        <f>IF(AP68=0,"",SUM(G75,K75,O75,S75))</f>
        <v>1</v>
      </c>
      <c r="AF74" s="95"/>
      <c r="AG74" s="94">
        <f>IF(AP68=0,"",SUM(AC74,-AE74))</f>
        <v>13</v>
      </c>
      <c r="AH74" s="95"/>
      <c r="AI74" s="94">
        <f>IF(AP68=0,"",_xlfn.RANK.EQ(AQ74,AQ68:AQ75))</f>
        <v>1</v>
      </c>
      <c r="AJ74" s="95"/>
      <c r="AK74" s="101"/>
      <c r="AL74" s="101"/>
      <c r="AM74" s="101"/>
      <c r="AN74" s="101"/>
      <c r="AO74" s="101"/>
      <c r="AP74" s="101"/>
      <c r="AQ74" s="102">
        <f>IF(AP68=0,"",10000000000+(AA74*100000000)+(100000+(AG74*1000))+(AC74))</f>
        <v>10900113014</v>
      </c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</row>
    <row r="75" s="39" customFormat="1" ht="28.5" customHeight="1" spans="1:75">
      <c r="A75" s="55"/>
      <c r="B75" s="56"/>
      <c r="C75" s="56"/>
      <c r="D75" s="57"/>
      <c r="E75" s="68">
        <f>IF(S69="","",S69)</f>
        <v>6</v>
      </c>
      <c r="F75" s="68"/>
      <c r="G75" s="68">
        <f>IF(Q69="","",Q69)</f>
        <v>1</v>
      </c>
      <c r="H75" s="68"/>
      <c r="I75" s="68">
        <f>IF(S71="","",S71)</f>
        <v>3</v>
      </c>
      <c r="J75" s="68"/>
      <c r="K75" s="68">
        <f>IF(Q71="","",Q71)</f>
        <v>0</v>
      </c>
      <c r="L75" s="68"/>
      <c r="M75" s="68">
        <f>IF(S73="","",S73)</f>
        <v>5</v>
      </c>
      <c r="N75" s="68"/>
      <c r="O75" s="68">
        <f>IF(Q73="","",Q73)</f>
        <v>0</v>
      </c>
      <c r="P75" s="68"/>
      <c r="Q75" s="82"/>
      <c r="R75" s="83"/>
      <c r="S75" s="83"/>
      <c r="T75" s="84"/>
      <c r="U75" s="96"/>
      <c r="V75" s="97"/>
      <c r="W75" s="96"/>
      <c r="X75" s="97"/>
      <c r="Y75" s="96"/>
      <c r="Z75" s="97"/>
      <c r="AA75" s="96"/>
      <c r="AB75" s="97"/>
      <c r="AC75" s="96"/>
      <c r="AD75" s="97"/>
      <c r="AE75" s="96"/>
      <c r="AF75" s="97"/>
      <c r="AG75" s="96"/>
      <c r="AH75" s="97"/>
      <c r="AI75" s="96"/>
      <c r="AJ75" s="97"/>
      <c r="AK75" s="101"/>
      <c r="AL75" s="101"/>
      <c r="AM75" s="101"/>
      <c r="AN75" s="101"/>
      <c r="AO75" s="101"/>
      <c r="AP75" s="101"/>
      <c r="AQ75" s="102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</row>
    <row r="76" ht="28.5" customHeight="1" spans="22:75">
      <c r="V76" s="93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</row>
    <row r="77" s="39" customFormat="1" ht="28.5" customHeight="1" spans="1:75">
      <c r="A77" s="43" t="s">
        <v>203</v>
      </c>
      <c r="B77" s="44"/>
      <c r="C77" s="44"/>
      <c r="D77" s="45"/>
      <c r="E77" s="46" t="str">
        <f>A78</f>
        <v>C3南原若鷹</v>
      </c>
      <c r="F77" s="47"/>
      <c r="G77" s="47"/>
      <c r="H77" s="48"/>
      <c r="I77" s="43" t="str">
        <f>A80</f>
        <v>C4高畠就友</v>
      </c>
      <c r="J77" s="47"/>
      <c r="K77" s="47"/>
      <c r="L77" s="48"/>
      <c r="M77" s="75" t="str">
        <f>A82</f>
        <v>D3FCグラッソ</v>
      </c>
      <c r="N77" s="76"/>
      <c r="O77" s="76"/>
      <c r="P77" s="65"/>
      <c r="Q77" s="43" t="str">
        <f>A84</f>
        <v>D4東部SSS</v>
      </c>
      <c r="R77" s="47"/>
      <c r="S77" s="47"/>
      <c r="T77" s="48"/>
      <c r="U77" s="43" t="s">
        <v>169</v>
      </c>
      <c r="V77" s="45"/>
      <c r="W77" s="64" t="s">
        <v>170</v>
      </c>
      <c r="X77" s="65"/>
      <c r="Y77" s="64" t="s">
        <v>171</v>
      </c>
      <c r="Z77" s="65"/>
      <c r="AA77" s="46" t="s">
        <v>172</v>
      </c>
      <c r="AB77" s="48"/>
      <c r="AC77" s="46" t="s">
        <v>173</v>
      </c>
      <c r="AD77" s="48"/>
      <c r="AE77" s="46" t="s">
        <v>174</v>
      </c>
      <c r="AF77" s="48"/>
      <c r="AG77" s="46" t="s">
        <v>175</v>
      </c>
      <c r="AH77" s="48"/>
      <c r="AI77" s="46" t="s">
        <v>176</v>
      </c>
      <c r="AJ77" s="48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</row>
    <row r="78" s="39" customFormat="1" ht="28.5" customHeight="1" spans="1:75">
      <c r="A78" s="49" t="s">
        <v>204</v>
      </c>
      <c r="B78" s="50"/>
      <c r="C78" s="50"/>
      <c r="D78" s="51"/>
      <c r="E78" s="52"/>
      <c r="F78" s="53"/>
      <c r="G78" s="53"/>
      <c r="H78" s="54"/>
      <c r="I78" s="61" t="str">
        <f>IF(I79="","",IF(I79=K79,"△",IF(I79&gt;K79,"○","×")))</f>
        <v>×</v>
      </c>
      <c r="J78" s="62"/>
      <c r="K78" s="62"/>
      <c r="L78" s="63"/>
      <c r="M78" s="61" t="str">
        <f>IF(M79="","",IF(M79=O79,"△",IF(M79&gt;O79,"○","×")))</f>
        <v>×</v>
      </c>
      <c r="N78" s="62"/>
      <c r="O78" s="62"/>
      <c r="P78" s="63"/>
      <c r="Q78" s="61" t="str">
        <f>IF(Q79="","",IF(Q79=S79,"△",IF(Q79&gt;S79,"○","×")))</f>
        <v>×</v>
      </c>
      <c r="R78" s="62"/>
      <c r="S78" s="62"/>
      <c r="T78" s="63"/>
      <c r="U78" s="94">
        <f>IF(AP78=0,"",COUNTIF(E78:T78,"○"))</f>
        <v>0</v>
      </c>
      <c r="V78" s="95"/>
      <c r="W78" s="94">
        <f>IF(AP78=0,"",COUNTIF(E78:T78,"×"))</f>
        <v>3</v>
      </c>
      <c r="X78" s="95"/>
      <c r="Y78" s="94">
        <f>IF(AP78=0,"",COUNTIF(E78:T78,"△"))</f>
        <v>0</v>
      </c>
      <c r="Z78" s="95"/>
      <c r="AA78" s="94">
        <f>IF(AP78=0,"",U78*3+Y78)</f>
        <v>0</v>
      </c>
      <c r="AB78" s="95"/>
      <c r="AC78" s="94">
        <f>IF(AP78=0,"",SUM(E79,I79,M79,Q79))</f>
        <v>1</v>
      </c>
      <c r="AD78" s="95"/>
      <c r="AE78" s="94">
        <f>IF(AP78=0,"",SUM(G79,K79,O79,S79))</f>
        <v>18</v>
      </c>
      <c r="AF78" s="95"/>
      <c r="AG78" s="94">
        <f>IF(AP78=0,"",SUM(AC78,-AE78))</f>
        <v>-17</v>
      </c>
      <c r="AH78" s="95"/>
      <c r="AI78" s="94">
        <f>IF(AP78=0,"",_xlfn.RANK.EQ(AQ78,AQ78:AQ84))</f>
        <v>4</v>
      </c>
      <c r="AJ78" s="95"/>
      <c r="AK78" s="101"/>
      <c r="AL78" s="101"/>
      <c r="AM78" s="101"/>
      <c r="AN78" s="101"/>
      <c r="AO78" s="101"/>
      <c r="AP78" s="101">
        <f>COUNTA(I79:T79,M81:T81,Q83:T83)</f>
        <v>12</v>
      </c>
      <c r="AQ78" s="102">
        <f>IF(AP78=0,"",10000000000+(AA78*100000000)+(100000+(AG78*1000))+(AC78))</f>
        <v>10000083001</v>
      </c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</row>
    <row r="79" s="39" customFormat="1" ht="28.5" customHeight="1" spans="1:75">
      <c r="A79" s="55" t="s">
        <v>102</v>
      </c>
      <c r="B79" s="56"/>
      <c r="C79" s="56"/>
      <c r="D79" s="57"/>
      <c r="E79" s="58"/>
      <c r="F79" s="59"/>
      <c r="G79" s="59"/>
      <c r="H79" s="60"/>
      <c r="I79" s="77">
        <v>1</v>
      </c>
      <c r="J79" s="78"/>
      <c r="K79" s="77">
        <v>5</v>
      </c>
      <c r="L79" s="78"/>
      <c r="M79" s="77">
        <v>0</v>
      </c>
      <c r="N79" s="78"/>
      <c r="O79" s="77">
        <v>5</v>
      </c>
      <c r="P79" s="78"/>
      <c r="Q79" s="77">
        <v>0</v>
      </c>
      <c r="R79" s="78"/>
      <c r="S79" s="77">
        <v>8</v>
      </c>
      <c r="T79" s="78"/>
      <c r="U79" s="96"/>
      <c r="V79" s="97"/>
      <c r="W79" s="96"/>
      <c r="X79" s="97"/>
      <c r="Y79" s="96"/>
      <c r="Z79" s="97"/>
      <c r="AA79" s="96"/>
      <c r="AB79" s="97"/>
      <c r="AC79" s="96"/>
      <c r="AD79" s="97"/>
      <c r="AE79" s="96"/>
      <c r="AF79" s="97"/>
      <c r="AG79" s="96"/>
      <c r="AH79" s="97"/>
      <c r="AI79" s="96"/>
      <c r="AJ79" s="97"/>
      <c r="AK79" s="101"/>
      <c r="AL79" s="101"/>
      <c r="AM79" s="101"/>
      <c r="AN79" s="101"/>
      <c r="AO79" s="101"/>
      <c r="AP79" s="101"/>
      <c r="AQ79" s="102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</row>
    <row r="80" s="39" customFormat="1" ht="28.5" customHeight="1" spans="1:75">
      <c r="A80" s="49" t="s">
        <v>205</v>
      </c>
      <c r="B80" s="50"/>
      <c r="C80" s="50"/>
      <c r="D80" s="51"/>
      <c r="E80" s="61" t="str">
        <f>IF(I79="","",IF(E81=G81,"△",IF(E81&gt;G81,"○","×")))</f>
        <v>○</v>
      </c>
      <c r="F80" s="62"/>
      <c r="G80" s="62"/>
      <c r="H80" s="63"/>
      <c r="I80" s="79"/>
      <c r="J80" s="80"/>
      <c r="K80" s="80"/>
      <c r="L80" s="81"/>
      <c r="M80" s="61" t="str">
        <f>IF(M81="","",IF(M81=O81,"△",IF(M81&gt;O81,"○","×")))</f>
        <v>○</v>
      </c>
      <c r="N80" s="62"/>
      <c r="O80" s="62"/>
      <c r="P80" s="63"/>
      <c r="Q80" s="61" t="str">
        <f>IF(Q81="","",IF(Q81=S81,"△",IF(Q81&gt;S81,"○","×")))</f>
        <v>○</v>
      </c>
      <c r="R80" s="62"/>
      <c r="S80" s="62"/>
      <c r="T80" s="63"/>
      <c r="U80" s="94">
        <f>IF(AP78=0,"",COUNTIF(E80:T80,"○"))</f>
        <v>3</v>
      </c>
      <c r="V80" s="95"/>
      <c r="W80" s="94">
        <f>IF(AP78=0,"",COUNTIF(E80:T80,"×"))</f>
        <v>0</v>
      </c>
      <c r="X80" s="95"/>
      <c r="Y80" s="94">
        <f>IF(AP78=0,"",COUNTIF(E80:T80,"△"))</f>
        <v>0</v>
      </c>
      <c r="Z80" s="95"/>
      <c r="AA80" s="94">
        <f>IF(AP78=0,"",U80*3+Y80)</f>
        <v>9</v>
      </c>
      <c r="AB80" s="95"/>
      <c r="AC80" s="94">
        <f>IF(AP78=0,"",SUM(E81,I81,M81,Q81))</f>
        <v>15</v>
      </c>
      <c r="AD80" s="95"/>
      <c r="AE80" s="94">
        <f>IF(AP78=0,"",SUM(G81,K81,O81,S81))</f>
        <v>3</v>
      </c>
      <c r="AF80" s="95"/>
      <c r="AG80" s="94">
        <f>IF(AP78=0,"",SUM(AC80,-AE80))</f>
        <v>12</v>
      </c>
      <c r="AH80" s="95"/>
      <c r="AI80" s="94">
        <f>IF(AP78=0,"",_xlfn.RANK.EQ(AQ80,AQ78:AQ84))</f>
        <v>1</v>
      </c>
      <c r="AJ80" s="95"/>
      <c r="AK80" s="101"/>
      <c r="AL80" s="101"/>
      <c r="AM80" s="101"/>
      <c r="AN80" s="101"/>
      <c r="AO80" s="101"/>
      <c r="AP80" s="101"/>
      <c r="AQ80" s="102">
        <f>IF(AP78=0,"",10000000000+(AA80*100000000)+(100000+(AG80*1000))+(AC80))</f>
        <v>10900112015</v>
      </c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</row>
    <row r="81" s="39" customFormat="1" ht="28.5" customHeight="1" spans="1:75">
      <c r="A81" s="55" t="s">
        <v>89</v>
      </c>
      <c r="B81" s="56"/>
      <c r="C81" s="56"/>
      <c r="D81" s="57"/>
      <c r="E81" s="64">
        <f>IF(K79="","",K79)</f>
        <v>5</v>
      </c>
      <c r="F81" s="65"/>
      <c r="G81" s="64">
        <f>IF(I79="","",I79)</f>
        <v>1</v>
      </c>
      <c r="H81" s="65"/>
      <c r="I81" s="82"/>
      <c r="J81" s="83"/>
      <c r="K81" s="83"/>
      <c r="L81" s="84"/>
      <c r="M81" s="85">
        <v>5</v>
      </c>
      <c r="N81" s="86"/>
      <c r="O81" s="85">
        <v>1</v>
      </c>
      <c r="P81" s="86"/>
      <c r="Q81" s="85">
        <v>5</v>
      </c>
      <c r="R81" s="86"/>
      <c r="S81" s="85">
        <v>1</v>
      </c>
      <c r="T81" s="86"/>
      <c r="U81" s="96"/>
      <c r="V81" s="97"/>
      <c r="W81" s="96"/>
      <c r="X81" s="97"/>
      <c r="Y81" s="96"/>
      <c r="Z81" s="97"/>
      <c r="AA81" s="96"/>
      <c r="AB81" s="97"/>
      <c r="AC81" s="96"/>
      <c r="AD81" s="97"/>
      <c r="AE81" s="96"/>
      <c r="AF81" s="97"/>
      <c r="AG81" s="96"/>
      <c r="AH81" s="97"/>
      <c r="AI81" s="96"/>
      <c r="AJ81" s="97"/>
      <c r="AK81" s="101"/>
      <c r="AL81" s="101"/>
      <c r="AM81" s="101"/>
      <c r="AN81" s="101"/>
      <c r="AO81" s="101"/>
      <c r="AP81" s="101"/>
      <c r="AQ81" s="102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</row>
    <row r="82" s="39" customFormat="1" ht="28.5" customHeight="1" spans="1:75">
      <c r="A82" s="49" t="s">
        <v>206</v>
      </c>
      <c r="B82" s="50"/>
      <c r="C82" s="50"/>
      <c r="D82" s="51"/>
      <c r="E82" s="61" t="str">
        <f>IF(M79="","",IF(E83=G83,"△",IF(E83&gt;G83,"○","×")))</f>
        <v>○</v>
      </c>
      <c r="F82" s="62"/>
      <c r="G82" s="62"/>
      <c r="H82" s="63"/>
      <c r="I82" s="61" t="str">
        <f>IF(M81="","",IF(I83=K83,"△",IF(I83&gt;K83,"○","×")))</f>
        <v>×</v>
      </c>
      <c r="J82" s="62"/>
      <c r="K82" s="62"/>
      <c r="L82" s="63"/>
      <c r="M82" s="87"/>
      <c r="N82" s="88"/>
      <c r="O82" s="88"/>
      <c r="P82" s="89"/>
      <c r="Q82" s="61" t="str">
        <f>IF(Q83="","",IF(Q83=S83,"△",IF(Q83&gt;S83,"○","×")))</f>
        <v>×</v>
      </c>
      <c r="R82" s="62"/>
      <c r="S82" s="62"/>
      <c r="T82" s="63"/>
      <c r="U82" s="94">
        <f>IF(AP78=0,"",COUNTIF(E82:T82,"○"))</f>
        <v>1</v>
      </c>
      <c r="V82" s="95"/>
      <c r="W82" s="94">
        <f>IF(AP78=0,"",COUNTIF(E82:T82,"×"))</f>
        <v>2</v>
      </c>
      <c r="X82" s="95"/>
      <c r="Y82" s="94">
        <f>IF(AP78=0,"",COUNTIF(E82:T82,"△"))</f>
        <v>0</v>
      </c>
      <c r="Z82" s="95"/>
      <c r="AA82" s="94">
        <f>IF(AP78=0,"",U82*3+Y82)</f>
        <v>3</v>
      </c>
      <c r="AB82" s="95"/>
      <c r="AC82" s="94">
        <f>IF(AP78=0,"",SUM(E83,I83,M83,Q83))</f>
        <v>10</v>
      </c>
      <c r="AD82" s="95"/>
      <c r="AE82" s="94">
        <f>IF(AP78=0,"",SUM(G83,K83,O83,S83))</f>
        <v>10</v>
      </c>
      <c r="AF82" s="95"/>
      <c r="AG82" s="94">
        <f>IF(AP78=0,"",SUM(AC82,-AE82))</f>
        <v>0</v>
      </c>
      <c r="AH82" s="95"/>
      <c r="AI82" s="94">
        <f>IF(AP78=0,"",_xlfn.RANK.EQ(AQ82,AQ78:AQ84))</f>
        <v>3</v>
      </c>
      <c r="AJ82" s="95"/>
      <c r="AK82" s="101"/>
      <c r="AL82" s="101"/>
      <c r="AM82" s="101"/>
      <c r="AN82" s="101"/>
      <c r="AO82" s="101"/>
      <c r="AP82" s="101"/>
      <c r="AQ82" s="102">
        <f>IF(AP78=0,"",10000000000+(AA82*100000000)+(100000+(AG82*1000))+(AC82))</f>
        <v>10300100010</v>
      </c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101"/>
      <c r="BL82" s="101"/>
      <c r="BM82" s="101"/>
      <c r="BN82" s="101"/>
      <c r="BO82" s="101"/>
      <c r="BP82" s="101"/>
      <c r="BQ82" s="101"/>
      <c r="BR82" s="101"/>
      <c r="BS82" s="101"/>
      <c r="BT82" s="101"/>
      <c r="BU82" s="101"/>
      <c r="BV82" s="101"/>
      <c r="BW82" s="101"/>
    </row>
    <row r="83" s="39" customFormat="1" ht="28.5" customHeight="1" spans="1:75">
      <c r="A83" s="55" t="s">
        <v>142</v>
      </c>
      <c r="B83" s="56"/>
      <c r="C83" s="56"/>
      <c r="D83" s="57"/>
      <c r="E83" s="66">
        <f>IF(O79="","",O79)</f>
        <v>5</v>
      </c>
      <c r="F83" s="67"/>
      <c r="G83" s="66">
        <f>IF(M79="","",M79)</f>
        <v>0</v>
      </c>
      <c r="H83" s="67"/>
      <c r="I83" s="66">
        <f>IF(O81="","",O81)</f>
        <v>1</v>
      </c>
      <c r="J83" s="67"/>
      <c r="K83" s="66">
        <f>IF(M81="","",M81)</f>
        <v>5</v>
      </c>
      <c r="L83" s="67"/>
      <c r="M83" s="90"/>
      <c r="N83" s="91"/>
      <c r="O83" s="91"/>
      <c r="P83" s="92"/>
      <c r="Q83" s="98">
        <v>4</v>
      </c>
      <c r="R83" s="99"/>
      <c r="S83" s="98">
        <v>5</v>
      </c>
      <c r="T83" s="99"/>
      <c r="U83" s="96"/>
      <c r="V83" s="97"/>
      <c r="W83" s="96"/>
      <c r="X83" s="97"/>
      <c r="Y83" s="96"/>
      <c r="Z83" s="97"/>
      <c r="AA83" s="96"/>
      <c r="AB83" s="97"/>
      <c r="AC83" s="96"/>
      <c r="AD83" s="97"/>
      <c r="AE83" s="96"/>
      <c r="AF83" s="97"/>
      <c r="AG83" s="96"/>
      <c r="AH83" s="97"/>
      <c r="AI83" s="96"/>
      <c r="AJ83" s="97"/>
      <c r="AK83" s="101"/>
      <c r="AL83" s="101"/>
      <c r="AM83" s="101"/>
      <c r="AN83" s="101"/>
      <c r="AO83" s="101"/>
      <c r="AP83" s="101"/>
      <c r="AQ83" s="102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101"/>
      <c r="BL83" s="101"/>
      <c r="BM83" s="101"/>
      <c r="BN83" s="101"/>
      <c r="BO83" s="101"/>
      <c r="BP83" s="101"/>
      <c r="BQ83" s="101"/>
      <c r="BR83" s="101"/>
      <c r="BS83" s="101"/>
      <c r="BT83" s="101"/>
      <c r="BU83" s="101"/>
      <c r="BV83" s="101"/>
      <c r="BW83" s="101"/>
    </row>
    <row r="84" s="39" customFormat="1" ht="28.5" customHeight="1" spans="1:75">
      <c r="A84" s="49" t="s">
        <v>207</v>
      </c>
      <c r="B84" s="50"/>
      <c r="C84" s="50"/>
      <c r="D84" s="51"/>
      <c r="E84" s="61" t="str">
        <f>IF(Q79="","",IF(E85=G85,"△",IF(E85&gt;G85,"○","×")))</f>
        <v>○</v>
      </c>
      <c r="F84" s="62"/>
      <c r="G84" s="62"/>
      <c r="H84" s="63"/>
      <c r="I84" s="61" t="str">
        <f>IF(Q81="","",IF(I85=K85,"△",IF(I85&gt;K85,"○","×")))</f>
        <v>×</v>
      </c>
      <c r="J84" s="62"/>
      <c r="K84" s="62"/>
      <c r="L84" s="63"/>
      <c r="M84" s="61" t="str">
        <f>IF(Q83="","",IF(M85=O85,"△",IF(M85&gt;O85,"○","×")))</f>
        <v>○</v>
      </c>
      <c r="N84" s="62"/>
      <c r="O84" s="62"/>
      <c r="P84" s="63"/>
      <c r="Q84" s="79"/>
      <c r="R84" s="80"/>
      <c r="S84" s="80"/>
      <c r="T84" s="81"/>
      <c r="U84" s="94">
        <f>IF(AP78=0,"",COUNTIF(E84:T84,"○"))</f>
        <v>2</v>
      </c>
      <c r="V84" s="95"/>
      <c r="W84" s="94">
        <f>IF(AP78=0,"",COUNTIF(E84:T84,"×"))</f>
        <v>1</v>
      </c>
      <c r="X84" s="95"/>
      <c r="Y84" s="94">
        <f>IF(AP78=0,"",COUNTIF(E84:T84,"△"))</f>
        <v>0</v>
      </c>
      <c r="Z84" s="95"/>
      <c r="AA84" s="94">
        <f>IF(AP78=0,"",U84*3+Y84)</f>
        <v>6</v>
      </c>
      <c r="AB84" s="95"/>
      <c r="AC84" s="94">
        <f>IF(AP78=0,"",SUM(E85,I85,M85,Q85))</f>
        <v>14</v>
      </c>
      <c r="AD84" s="95"/>
      <c r="AE84" s="94">
        <f>IF(AP78=0,"",SUM(G85,K85,O85,S85))</f>
        <v>9</v>
      </c>
      <c r="AF84" s="95"/>
      <c r="AG84" s="94">
        <f>IF(AP78=0,"",SUM(AC84,-AE84))</f>
        <v>5</v>
      </c>
      <c r="AH84" s="95"/>
      <c r="AI84" s="94">
        <f>IF(AP78=0,"",_xlfn.RANK.EQ(AQ84,AQ78:AQ85))</f>
        <v>2</v>
      </c>
      <c r="AJ84" s="95"/>
      <c r="AK84" s="101"/>
      <c r="AL84" s="101"/>
      <c r="AM84" s="101"/>
      <c r="AN84" s="101"/>
      <c r="AO84" s="101"/>
      <c r="AP84" s="101"/>
      <c r="AQ84" s="102">
        <f>IF(AP78=0,"",10000000000+(AA84*100000000)+(100000+(AG84*1000))+(AC84))</f>
        <v>10600105014</v>
      </c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  <c r="BD84" s="101"/>
      <c r="BE84" s="101"/>
      <c r="BF84" s="101"/>
      <c r="BG84" s="101"/>
      <c r="BH84" s="101"/>
      <c r="BI84" s="101"/>
      <c r="BJ84" s="101"/>
      <c r="BK84" s="101"/>
      <c r="BL84" s="101"/>
      <c r="BM84" s="101"/>
      <c r="BN84" s="101"/>
      <c r="BO84" s="101"/>
      <c r="BP84" s="101"/>
      <c r="BQ84" s="101"/>
      <c r="BR84" s="101"/>
      <c r="BS84" s="101"/>
      <c r="BT84" s="101"/>
      <c r="BU84" s="101"/>
      <c r="BV84" s="101"/>
      <c r="BW84" s="101"/>
    </row>
    <row r="85" s="39" customFormat="1" ht="28.5" customHeight="1" spans="1:75">
      <c r="A85" s="55"/>
      <c r="B85" s="56"/>
      <c r="C85" s="56"/>
      <c r="D85" s="57"/>
      <c r="E85" s="68">
        <f>IF(S79="","",S79)</f>
        <v>8</v>
      </c>
      <c r="F85" s="68"/>
      <c r="G85" s="68">
        <f>IF(Q79="","",Q79)</f>
        <v>0</v>
      </c>
      <c r="H85" s="68"/>
      <c r="I85" s="68">
        <f>IF(S81="","",S81)</f>
        <v>1</v>
      </c>
      <c r="J85" s="68"/>
      <c r="K85" s="68">
        <f>IF(Q81="","",Q81)</f>
        <v>5</v>
      </c>
      <c r="L85" s="68"/>
      <c r="M85" s="68">
        <f>IF(S83="","",S83)</f>
        <v>5</v>
      </c>
      <c r="N85" s="68"/>
      <c r="O85" s="68">
        <f>IF(Q83="","",Q83)</f>
        <v>4</v>
      </c>
      <c r="P85" s="68"/>
      <c r="Q85" s="82"/>
      <c r="R85" s="83"/>
      <c r="S85" s="83"/>
      <c r="T85" s="84"/>
      <c r="U85" s="96"/>
      <c r="V85" s="97"/>
      <c r="W85" s="96"/>
      <c r="X85" s="97"/>
      <c r="Y85" s="96"/>
      <c r="Z85" s="97"/>
      <c r="AA85" s="96"/>
      <c r="AB85" s="97"/>
      <c r="AC85" s="96"/>
      <c r="AD85" s="97"/>
      <c r="AE85" s="96"/>
      <c r="AF85" s="97"/>
      <c r="AG85" s="96"/>
      <c r="AH85" s="97"/>
      <c r="AI85" s="96"/>
      <c r="AJ85" s="97"/>
      <c r="AK85" s="101"/>
      <c r="AL85" s="101"/>
      <c r="AM85" s="101"/>
      <c r="AN85" s="101"/>
      <c r="AO85" s="101"/>
      <c r="AP85" s="101"/>
      <c r="AQ85" s="102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  <c r="BD85" s="101"/>
      <c r="BE85" s="101"/>
      <c r="BF85" s="101"/>
      <c r="BG85" s="101"/>
      <c r="BH85" s="101"/>
      <c r="BI85" s="101"/>
      <c r="BJ85" s="101"/>
      <c r="BK85" s="101"/>
      <c r="BL85" s="101"/>
      <c r="BM85" s="101"/>
      <c r="BN85" s="101"/>
      <c r="BO85" s="101"/>
      <c r="BP85" s="101"/>
      <c r="BQ85" s="101"/>
      <c r="BR85" s="101"/>
      <c r="BS85" s="101"/>
      <c r="BT85" s="101"/>
      <c r="BU85" s="101"/>
      <c r="BV85" s="101"/>
      <c r="BW85" s="101"/>
    </row>
    <row r="86" spans="22:75">
      <c r="V86" s="93"/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0"/>
      <c r="BA86" s="100"/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0"/>
      <c r="BM86" s="100"/>
      <c r="BN86" s="100"/>
      <c r="BO86" s="100"/>
      <c r="BP86" s="100"/>
      <c r="BQ86" s="100"/>
      <c r="BR86" s="100"/>
      <c r="BS86" s="100"/>
      <c r="BT86" s="100"/>
      <c r="BU86" s="100"/>
      <c r="BV86" s="100"/>
      <c r="BW86" s="100"/>
    </row>
    <row r="87" spans="22:75">
      <c r="V87" s="93"/>
      <c r="AP87" s="100"/>
      <c r="AQ87" s="100"/>
      <c r="AR87" s="100"/>
      <c r="AS87" s="100"/>
      <c r="AT87" s="100"/>
      <c r="AU87" s="100"/>
      <c r="AV87" s="100"/>
      <c r="AW87" s="100"/>
      <c r="AX87" s="100"/>
      <c r="AY87" s="100"/>
      <c r="AZ87" s="100"/>
      <c r="BA87" s="100"/>
      <c r="BB87" s="100"/>
      <c r="BC87" s="100"/>
      <c r="BD87" s="100"/>
      <c r="BE87" s="100"/>
      <c r="BF87" s="100"/>
      <c r="BG87" s="100"/>
      <c r="BH87" s="100"/>
      <c r="BI87" s="100"/>
      <c r="BJ87" s="100"/>
      <c r="BK87" s="100"/>
      <c r="BL87" s="100"/>
      <c r="BM87" s="100"/>
      <c r="BN87" s="100"/>
      <c r="BO87" s="100"/>
      <c r="BP87" s="100"/>
      <c r="BQ87" s="100"/>
      <c r="BR87" s="100"/>
      <c r="BS87" s="100"/>
      <c r="BT87" s="100"/>
      <c r="BU87" s="100"/>
      <c r="BV87" s="100"/>
      <c r="BW87" s="100"/>
    </row>
    <row r="88" ht="17.25" spans="1:22">
      <c r="A88" s="42" t="s">
        <v>208</v>
      </c>
      <c r="V88" s="93"/>
    </row>
    <row r="89" ht="6" customHeight="1" spans="22:22">
      <c r="V89" s="93"/>
    </row>
    <row r="90" s="39" customFormat="1" ht="28.5" customHeight="1" spans="1:36">
      <c r="A90" s="43" t="s">
        <v>209</v>
      </c>
      <c r="B90" s="44"/>
      <c r="C90" s="44"/>
      <c r="D90" s="45"/>
      <c r="E90" s="46" t="str">
        <f>A91</f>
        <v>AB1川西JFC</v>
      </c>
      <c r="F90" s="47"/>
      <c r="G90" s="47"/>
      <c r="H90" s="48"/>
      <c r="I90" s="43" t="str">
        <f>A93</f>
        <v>AB2アステラーソ</v>
      </c>
      <c r="J90" s="47"/>
      <c r="K90" s="47"/>
      <c r="L90" s="48"/>
      <c r="M90" s="75" t="str">
        <f>A95</f>
        <v>CD1南陽WEST</v>
      </c>
      <c r="N90" s="76"/>
      <c r="O90" s="76"/>
      <c r="P90" s="65"/>
      <c r="Q90" s="43" t="str">
        <f>A97</f>
        <v>CD2興譲小SSS</v>
      </c>
      <c r="R90" s="47"/>
      <c r="S90" s="47"/>
      <c r="T90" s="48"/>
      <c r="U90" s="43" t="s">
        <v>169</v>
      </c>
      <c r="V90" s="45"/>
      <c r="W90" s="64" t="s">
        <v>170</v>
      </c>
      <c r="X90" s="65"/>
      <c r="Y90" s="64" t="s">
        <v>171</v>
      </c>
      <c r="Z90" s="65"/>
      <c r="AA90" s="46" t="s">
        <v>172</v>
      </c>
      <c r="AB90" s="48"/>
      <c r="AC90" s="46" t="s">
        <v>173</v>
      </c>
      <c r="AD90" s="48"/>
      <c r="AE90" s="46" t="s">
        <v>174</v>
      </c>
      <c r="AF90" s="48"/>
      <c r="AG90" s="46" t="s">
        <v>175</v>
      </c>
      <c r="AH90" s="48"/>
      <c r="AI90" s="46" t="s">
        <v>176</v>
      </c>
      <c r="AJ90" s="48"/>
    </row>
    <row r="91" s="39" customFormat="1" ht="28.5" customHeight="1" spans="1:75">
      <c r="A91" s="49" t="s">
        <v>210</v>
      </c>
      <c r="B91" s="50"/>
      <c r="C91" s="50"/>
      <c r="D91" s="51"/>
      <c r="E91" s="52"/>
      <c r="F91" s="53"/>
      <c r="G91" s="53"/>
      <c r="H91" s="54"/>
      <c r="I91" s="61" t="str">
        <f>IF(I92="","",IF(I92=K92,"△",IF(I92&gt;K92,"○","×")))</f>
        <v/>
      </c>
      <c r="J91" s="62"/>
      <c r="K91" s="62"/>
      <c r="L91" s="63"/>
      <c r="M91" s="61" t="str">
        <f>IF(M92="","",IF(M92=O92,"△",IF(M92&gt;O92,"○","×")))</f>
        <v/>
      </c>
      <c r="N91" s="62"/>
      <c r="O91" s="62"/>
      <c r="P91" s="63"/>
      <c r="Q91" s="61" t="str">
        <f>IF(Q92="","",IF(Q92=S92,"△",IF(Q92&gt;S92,"○","×")))</f>
        <v/>
      </c>
      <c r="R91" s="62"/>
      <c r="S91" s="62"/>
      <c r="T91" s="63"/>
      <c r="U91" s="94" t="str">
        <f>IF(AP91=0,"",COUNTIF(E91:T91,"○"))</f>
        <v/>
      </c>
      <c r="V91" s="95"/>
      <c r="W91" s="94" t="str">
        <f>IF(AP91=0,"",COUNTIF(E91:T91,"×"))</f>
        <v/>
      </c>
      <c r="X91" s="95"/>
      <c r="Y91" s="94" t="str">
        <f>IF(AP91=0,"",COUNTIF(E91:T91,"△"))</f>
        <v/>
      </c>
      <c r="Z91" s="95"/>
      <c r="AA91" s="94" t="str">
        <f>IF(AP91=0,"",U91*3+Y91)</f>
        <v/>
      </c>
      <c r="AB91" s="95"/>
      <c r="AC91" s="94" t="str">
        <f>IF(AP91=0,"",SUM(E92,I92,M92,Q92))</f>
        <v/>
      </c>
      <c r="AD91" s="95"/>
      <c r="AE91" s="94" t="str">
        <f>IF(AP91=0,"",SUM(G92,K92,O92,S92))</f>
        <v/>
      </c>
      <c r="AF91" s="95"/>
      <c r="AG91" s="94" t="str">
        <f>IF(AP91=0,"",SUM(AC91,-AE91))</f>
        <v/>
      </c>
      <c r="AH91" s="95"/>
      <c r="AI91" s="94" t="str">
        <f>IF(AP91=0,"",_xlfn.RANK.EQ(AQ91,AQ91:AQ98))</f>
        <v/>
      </c>
      <c r="AJ91" s="95"/>
      <c r="AK91" s="101"/>
      <c r="AL91" s="101"/>
      <c r="AM91" s="101"/>
      <c r="AN91" s="101"/>
      <c r="AO91" s="101"/>
      <c r="AP91" s="101">
        <f>COUNTA(I92:T92,M94:T94,Q96:T96)</f>
        <v>0</v>
      </c>
      <c r="AQ91" s="102" t="str">
        <f>IF(AP91=0,"",10000000000+(AA91*100000000)+(100000+(AG91*1000))+(AC91))</f>
        <v/>
      </c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  <c r="BT91" s="101"/>
      <c r="BU91" s="101"/>
      <c r="BV91" s="101"/>
      <c r="BW91" s="101"/>
    </row>
    <row r="92" s="39" customFormat="1" ht="28.5" customHeight="1" spans="1:75">
      <c r="A92" s="55" t="s">
        <v>177</v>
      </c>
      <c r="B92" s="56"/>
      <c r="C92" s="56"/>
      <c r="D92" s="57"/>
      <c r="E92" s="58"/>
      <c r="F92" s="59"/>
      <c r="G92" s="59"/>
      <c r="H92" s="60"/>
      <c r="I92" s="77"/>
      <c r="J92" s="78"/>
      <c r="K92" s="77"/>
      <c r="L92" s="78"/>
      <c r="M92" s="77"/>
      <c r="N92" s="78"/>
      <c r="O92" s="77"/>
      <c r="P92" s="78"/>
      <c r="Q92" s="77"/>
      <c r="R92" s="78"/>
      <c r="S92" s="77"/>
      <c r="T92" s="78"/>
      <c r="U92" s="96"/>
      <c r="V92" s="97"/>
      <c r="W92" s="96"/>
      <c r="X92" s="97"/>
      <c r="Y92" s="96"/>
      <c r="Z92" s="97"/>
      <c r="AA92" s="96"/>
      <c r="AB92" s="97"/>
      <c r="AC92" s="96"/>
      <c r="AD92" s="97"/>
      <c r="AE92" s="96"/>
      <c r="AF92" s="97"/>
      <c r="AG92" s="96"/>
      <c r="AH92" s="97"/>
      <c r="AI92" s="96"/>
      <c r="AJ92" s="97"/>
      <c r="AK92" s="101"/>
      <c r="AL92" s="101"/>
      <c r="AM92" s="101"/>
      <c r="AN92" s="101"/>
      <c r="AO92" s="101"/>
      <c r="AP92" s="101"/>
      <c r="AQ92" s="102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  <c r="BH92" s="101"/>
      <c r="BI92" s="101"/>
      <c r="BJ92" s="101"/>
      <c r="BK92" s="101"/>
      <c r="BL92" s="101"/>
      <c r="BM92" s="101"/>
      <c r="BN92" s="101"/>
      <c r="BO92" s="101"/>
      <c r="BP92" s="101"/>
      <c r="BQ92" s="101"/>
      <c r="BR92" s="101"/>
      <c r="BS92" s="101"/>
      <c r="BT92" s="101"/>
      <c r="BU92" s="101"/>
      <c r="BV92" s="101"/>
      <c r="BW92" s="101"/>
    </row>
    <row r="93" s="39" customFormat="1" ht="28.5" customHeight="1" spans="1:75">
      <c r="A93" s="69" t="s">
        <v>211</v>
      </c>
      <c r="B93" s="70"/>
      <c r="C93" s="70"/>
      <c r="D93" s="71"/>
      <c r="E93" s="61" t="str">
        <f>IF(I92="","",IF(E94=G94,"△",IF(E94&gt;G94,"○","×")))</f>
        <v/>
      </c>
      <c r="F93" s="62"/>
      <c r="G93" s="62"/>
      <c r="H93" s="63"/>
      <c r="I93" s="79"/>
      <c r="J93" s="80"/>
      <c r="K93" s="80"/>
      <c r="L93" s="81"/>
      <c r="M93" s="61" t="str">
        <f>IF(M94="","",IF(M94=O94,"△",IF(M94&gt;O94,"○","×")))</f>
        <v/>
      </c>
      <c r="N93" s="62"/>
      <c r="O93" s="62"/>
      <c r="P93" s="63"/>
      <c r="Q93" s="61" t="str">
        <f>IF(Q94="","",IF(Q94=S94,"△",IF(Q94&gt;S94,"○","×")))</f>
        <v/>
      </c>
      <c r="R93" s="62"/>
      <c r="S93" s="62"/>
      <c r="T93" s="63"/>
      <c r="U93" s="94" t="str">
        <f>IF(AP91=0,"",COUNTIF(E93:T93,"○"))</f>
        <v/>
      </c>
      <c r="V93" s="95"/>
      <c r="W93" s="94" t="str">
        <f>IF(AP91=0,"",COUNTIF(E93:T93,"×"))</f>
        <v/>
      </c>
      <c r="X93" s="95"/>
      <c r="Y93" s="94" t="str">
        <f>IF(AP91=0,"",COUNTIF(E93:T93,"△"))</f>
        <v/>
      </c>
      <c r="Z93" s="95"/>
      <c r="AA93" s="94" t="str">
        <f>IF(AP91=0,"",U93*3+Y93)</f>
        <v/>
      </c>
      <c r="AB93" s="95"/>
      <c r="AC93" s="94" t="str">
        <f>IF(AP91=0,"",SUM(E94,I94,M94,Q94))</f>
        <v/>
      </c>
      <c r="AD93" s="95"/>
      <c r="AE93" s="94" t="str">
        <f>IF(AP91=0,"",SUM(G94,K94,O94,S94))</f>
        <v/>
      </c>
      <c r="AF93" s="95"/>
      <c r="AG93" s="94" t="str">
        <f>IF(AP91=0,"",SUM(AC93,-AE93))</f>
        <v/>
      </c>
      <c r="AH93" s="95"/>
      <c r="AI93" s="94" t="str">
        <f>IF(AP91=0,"",_xlfn.RANK.EQ(AQ93,AQ91:AQ98))</f>
        <v/>
      </c>
      <c r="AJ93" s="95"/>
      <c r="AK93" s="101"/>
      <c r="AL93" s="101"/>
      <c r="AM93" s="101"/>
      <c r="AN93" s="101"/>
      <c r="AO93" s="101"/>
      <c r="AP93" s="101"/>
      <c r="AQ93" s="102" t="str">
        <f>IF(AP91=0,"",10000000000+(AA93*100000000)+(100000+(AG93*1000))+(AC93))</f>
        <v/>
      </c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1"/>
      <c r="BE93" s="101"/>
      <c r="BF93" s="101"/>
      <c r="BG93" s="101"/>
      <c r="BH93" s="101"/>
      <c r="BI93" s="101"/>
      <c r="BJ93" s="101"/>
      <c r="BK93" s="101"/>
      <c r="BL93" s="101"/>
      <c r="BM93" s="101"/>
      <c r="BN93" s="101"/>
      <c r="BO93" s="101"/>
      <c r="BP93" s="101"/>
      <c r="BQ93" s="101"/>
      <c r="BR93" s="101"/>
      <c r="BS93" s="101"/>
      <c r="BT93" s="101"/>
      <c r="BU93" s="101"/>
      <c r="BV93" s="101"/>
      <c r="BW93" s="101"/>
    </row>
    <row r="94" s="39" customFormat="1" ht="28.5" customHeight="1" spans="1:75">
      <c r="A94" s="72" t="s">
        <v>178</v>
      </c>
      <c r="B94" s="73"/>
      <c r="C94" s="73"/>
      <c r="D94" s="74"/>
      <c r="E94" s="64" t="str">
        <f>IF(K92="","",K92)</f>
        <v/>
      </c>
      <c r="F94" s="65"/>
      <c r="G94" s="64" t="str">
        <f>IF(I92="","",I92)</f>
        <v/>
      </c>
      <c r="H94" s="65"/>
      <c r="I94" s="82"/>
      <c r="J94" s="83"/>
      <c r="K94" s="83"/>
      <c r="L94" s="84"/>
      <c r="M94" s="85"/>
      <c r="N94" s="86"/>
      <c r="O94" s="85"/>
      <c r="P94" s="86"/>
      <c r="Q94" s="85"/>
      <c r="R94" s="86"/>
      <c r="S94" s="85"/>
      <c r="T94" s="86"/>
      <c r="U94" s="96"/>
      <c r="V94" s="97"/>
      <c r="W94" s="96"/>
      <c r="X94" s="97"/>
      <c r="Y94" s="96"/>
      <c r="Z94" s="97"/>
      <c r="AA94" s="96"/>
      <c r="AB94" s="97"/>
      <c r="AC94" s="96"/>
      <c r="AD94" s="97"/>
      <c r="AE94" s="96"/>
      <c r="AF94" s="97"/>
      <c r="AG94" s="96"/>
      <c r="AH94" s="97"/>
      <c r="AI94" s="96"/>
      <c r="AJ94" s="97"/>
      <c r="AK94" s="101"/>
      <c r="AL94" s="101"/>
      <c r="AM94" s="101"/>
      <c r="AN94" s="101"/>
      <c r="AO94" s="101"/>
      <c r="AP94" s="101"/>
      <c r="AQ94" s="102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1"/>
      <c r="BH94" s="101"/>
      <c r="BI94" s="101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1"/>
      <c r="BV94" s="101"/>
      <c r="BW94" s="101"/>
    </row>
    <row r="95" s="39" customFormat="1" ht="28.5" customHeight="1" spans="1:75">
      <c r="A95" s="49" t="s">
        <v>212</v>
      </c>
      <c r="B95" s="50"/>
      <c r="C95" s="50"/>
      <c r="D95" s="51"/>
      <c r="E95" s="61" t="str">
        <f>IF(M92="","",IF(E96=G96,"△",IF(E96&gt;G96,"○","×")))</f>
        <v/>
      </c>
      <c r="F95" s="62"/>
      <c r="G95" s="62"/>
      <c r="H95" s="63"/>
      <c r="I95" s="61" t="str">
        <f>IF(M94="","",IF(I96=K96,"△",IF(I96&gt;K96,"○","×")))</f>
        <v/>
      </c>
      <c r="J95" s="62"/>
      <c r="K95" s="62"/>
      <c r="L95" s="63"/>
      <c r="M95" s="87"/>
      <c r="N95" s="88"/>
      <c r="O95" s="88"/>
      <c r="P95" s="89"/>
      <c r="Q95" s="61" t="str">
        <f>IF(Q96="","",IF(Q96=S96,"△",IF(Q96&gt;S96,"○","×")))</f>
        <v/>
      </c>
      <c r="R95" s="62"/>
      <c r="S95" s="62"/>
      <c r="T95" s="63"/>
      <c r="U95" s="94" t="str">
        <f>IF(AP91=0,"",COUNTIF(E95:T95,"○"))</f>
        <v/>
      </c>
      <c r="V95" s="95"/>
      <c r="W95" s="94" t="str">
        <f>IF(AP91=0,"",COUNTIF(E95:T95,"×"))</f>
        <v/>
      </c>
      <c r="X95" s="95"/>
      <c r="Y95" s="94" t="str">
        <f>IF(AP91=0,"",COUNTIF(E95:T95,"△"))</f>
        <v/>
      </c>
      <c r="Z95" s="95"/>
      <c r="AA95" s="94" t="str">
        <f>IF(AP91=0,"",U95*3+Y95)</f>
        <v/>
      </c>
      <c r="AB95" s="95"/>
      <c r="AC95" s="94" t="str">
        <f>IF(AP91=0,"",SUM(E96,I96,M96,Q96))</f>
        <v/>
      </c>
      <c r="AD95" s="95"/>
      <c r="AE95" s="94" t="str">
        <f>IF(AP91=0,"",SUM(G96,K96,O96,S96))</f>
        <v/>
      </c>
      <c r="AF95" s="95"/>
      <c r="AG95" s="94" t="str">
        <f>IF(AP91=0,"",SUM(AC95,-AE95))</f>
        <v/>
      </c>
      <c r="AH95" s="95"/>
      <c r="AI95" s="94" t="str">
        <f>IF(AP91=0,"",_xlfn.RANK.EQ(AQ95,AQ91:AQ98))</f>
        <v/>
      </c>
      <c r="AJ95" s="95"/>
      <c r="AK95" s="101"/>
      <c r="AL95" s="101"/>
      <c r="AM95" s="101"/>
      <c r="AN95" s="101"/>
      <c r="AO95" s="101"/>
      <c r="AP95" s="101"/>
      <c r="AQ95" s="102" t="str">
        <f>IF(AP91=0,"",10000000000+(AA95*100000000)+(100000+(AG95*1000))+(AC95))</f>
        <v/>
      </c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  <c r="BD95" s="101"/>
      <c r="BE95" s="101"/>
      <c r="BF95" s="101"/>
      <c r="BG95" s="101"/>
      <c r="BH95" s="101"/>
      <c r="BI95" s="101"/>
      <c r="BJ95" s="101"/>
      <c r="BK95" s="101"/>
      <c r="BL95" s="101"/>
      <c r="BM95" s="101"/>
      <c r="BN95" s="101"/>
      <c r="BO95" s="101"/>
      <c r="BP95" s="101"/>
      <c r="BQ95" s="101"/>
      <c r="BR95" s="101"/>
      <c r="BS95" s="101"/>
      <c r="BT95" s="101"/>
      <c r="BU95" s="101"/>
      <c r="BV95" s="101"/>
      <c r="BW95" s="101"/>
    </row>
    <row r="96" s="39" customFormat="1" ht="28.5" customHeight="1" spans="1:75">
      <c r="A96" s="55" t="s">
        <v>178</v>
      </c>
      <c r="B96" s="56"/>
      <c r="C96" s="56"/>
      <c r="D96" s="57"/>
      <c r="E96" s="66" t="str">
        <f>IF(O92="","",O92)</f>
        <v/>
      </c>
      <c r="F96" s="67"/>
      <c r="G96" s="66" t="str">
        <f>IF(M92="","",M92)</f>
        <v/>
      </c>
      <c r="H96" s="67"/>
      <c r="I96" s="66" t="str">
        <f>IF(O94="","",O94)</f>
        <v/>
      </c>
      <c r="J96" s="67"/>
      <c r="K96" s="66" t="str">
        <f>IF(M94="","",M94)</f>
        <v/>
      </c>
      <c r="L96" s="67"/>
      <c r="M96" s="90"/>
      <c r="N96" s="91"/>
      <c r="O96" s="91"/>
      <c r="P96" s="92"/>
      <c r="Q96" s="98"/>
      <c r="R96" s="99"/>
      <c r="S96" s="98"/>
      <c r="T96" s="99"/>
      <c r="U96" s="96"/>
      <c r="V96" s="97"/>
      <c r="W96" s="96"/>
      <c r="X96" s="97"/>
      <c r="Y96" s="96"/>
      <c r="Z96" s="97"/>
      <c r="AA96" s="96"/>
      <c r="AB96" s="97"/>
      <c r="AC96" s="96"/>
      <c r="AD96" s="97"/>
      <c r="AE96" s="96"/>
      <c r="AF96" s="97"/>
      <c r="AG96" s="96"/>
      <c r="AH96" s="97"/>
      <c r="AI96" s="96"/>
      <c r="AJ96" s="97"/>
      <c r="AK96" s="101"/>
      <c r="AL96" s="101"/>
      <c r="AM96" s="101"/>
      <c r="AN96" s="101"/>
      <c r="AO96" s="101"/>
      <c r="AP96" s="101"/>
      <c r="AQ96" s="102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  <c r="BH96" s="101"/>
      <c r="BI96" s="101"/>
      <c r="BJ96" s="101"/>
      <c r="BK96" s="101"/>
      <c r="BL96" s="101"/>
      <c r="BM96" s="101"/>
      <c r="BN96" s="101"/>
      <c r="BO96" s="101"/>
      <c r="BP96" s="101"/>
      <c r="BQ96" s="101"/>
      <c r="BR96" s="101"/>
      <c r="BS96" s="101"/>
      <c r="BT96" s="101"/>
      <c r="BU96" s="101"/>
      <c r="BV96" s="101"/>
      <c r="BW96" s="101"/>
    </row>
    <row r="97" s="39" customFormat="1" ht="28.5" customHeight="1" spans="1:75">
      <c r="A97" s="49" t="s">
        <v>213</v>
      </c>
      <c r="B97" s="50"/>
      <c r="C97" s="50"/>
      <c r="D97" s="51"/>
      <c r="E97" s="61" t="str">
        <f>IF(Q92="","",IF(E98=G98,"△",IF(E98&gt;G98,"○","×")))</f>
        <v/>
      </c>
      <c r="F97" s="62"/>
      <c r="G97" s="62"/>
      <c r="H97" s="63"/>
      <c r="I97" s="61" t="str">
        <f>IF(Q94="","",IF(I98=K98,"△",IF(I98&gt;K98,"○","×")))</f>
        <v/>
      </c>
      <c r="J97" s="62"/>
      <c r="K97" s="62"/>
      <c r="L97" s="63"/>
      <c r="M97" s="61" t="str">
        <f>IF(Q96="","",IF(M98=O98,"△",IF(M98&gt;O98,"○","×")))</f>
        <v/>
      </c>
      <c r="N97" s="62"/>
      <c r="O97" s="62"/>
      <c r="P97" s="63"/>
      <c r="Q97" s="79"/>
      <c r="R97" s="80"/>
      <c r="S97" s="80"/>
      <c r="T97" s="81"/>
      <c r="U97" s="94" t="str">
        <f>IF(AP91=0,"",COUNTIF(E97:T97,"○"))</f>
        <v/>
      </c>
      <c r="V97" s="95"/>
      <c r="W97" s="94" t="str">
        <f>IF(AP91=0,"",COUNTIF(E97:T97,"×"))</f>
        <v/>
      </c>
      <c r="X97" s="95"/>
      <c r="Y97" s="94" t="str">
        <f>IF(AP91=0,"",COUNTIF(E97:T97,"△"))</f>
        <v/>
      </c>
      <c r="Z97" s="95"/>
      <c r="AA97" s="94" t="str">
        <f>IF(AP91=0,"",U97*3+Y97)</f>
        <v/>
      </c>
      <c r="AB97" s="95"/>
      <c r="AC97" s="94" t="str">
        <f>IF(AP91=0,"",SUM(E98,I98,M98,Q98))</f>
        <v/>
      </c>
      <c r="AD97" s="95"/>
      <c r="AE97" s="94" t="str">
        <f>IF(AP91=0,"",SUM(G98,K98,O98,S98))</f>
        <v/>
      </c>
      <c r="AF97" s="95"/>
      <c r="AG97" s="94" t="str">
        <f>IF(AP91=0,"",SUM(AC97,-AE97))</f>
        <v/>
      </c>
      <c r="AH97" s="95"/>
      <c r="AI97" s="94" t="str">
        <f>IF(AP91=0,"",_xlfn.RANK.EQ(AQ97,AQ91:AQ98))</f>
        <v/>
      </c>
      <c r="AJ97" s="95"/>
      <c r="AK97" s="101"/>
      <c r="AL97" s="101"/>
      <c r="AM97" s="101"/>
      <c r="AN97" s="101"/>
      <c r="AO97" s="101"/>
      <c r="AP97" s="101"/>
      <c r="AQ97" s="102" t="str">
        <f>IF(AP91=0,"",10000000000+(AA97*100000000)+(100000+(AG97*1000))+(AC97))</f>
        <v/>
      </c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101"/>
      <c r="BI97" s="101"/>
      <c r="BJ97" s="101"/>
      <c r="BK97" s="101"/>
      <c r="BL97" s="101"/>
      <c r="BM97" s="101"/>
      <c r="BN97" s="101"/>
      <c r="BO97" s="101"/>
      <c r="BP97" s="101"/>
      <c r="BQ97" s="101"/>
      <c r="BR97" s="101"/>
      <c r="BS97" s="101"/>
      <c r="BT97" s="101"/>
      <c r="BU97" s="101"/>
      <c r="BV97" s="101"/>
      <c r="BW97" s="101"/>
    </row>
    <row r="98" s="39" customFormat="1" ht="28.5" customHeight="1" spans="1:75">
      <c r="A98" s="55" t="s">
        <v>178</v>
      </c>
      <c r="B98" s="56"/>
      <c r="C98" s="56"/>
      <c r="D98" s="57"/>
      <c r="E98" s="68" t="str">
        <f>IF(S92="","",S92)</f>
        <v/>
      </c>
      <c r="F98" s="68"/>
      <c r="G98" s="68" t="str">
        <f>IF(Q92="","",Q92)</f>
        <v/>
      </c>
      <c r="H98" s="68"/>
      <c r="I98" s="68" t="str">
        <f>IF(S94="","",S94)</f>
        <v/>
      </c>
      <c r="J98" s="68"/>
      <c r="K98" s="68" t="str">
        <f>IF(Q94="","",Q94)</f>
        <v/>
      </c>
      <c r="L98" s="68"/>
      <c r="M98" s="68" t="str">
        <f>IF(S96="","",S96)</f>
        <v/>
      </c>
      <c r="N98" s="68"/>
      <c r="O98" s="68" t="str">
        <f>IF(Q96="","",Q96)</f>
        <v/>
      </c>
      <c r="P98" s="68"/>
      <c r="Q98" s="82"/>
      <c r="R98" s="83"/>
      <c r="S98" s="83"/>
      <c r="T98" s="84"/>
      <c r="U98" s="96"/>
      <c r="V98" s="97"/>
      <c r="W98" s="96"/>
      <c r="X98" s="97"/>
      <c r="Y98" s="96"/>
      <c r="Z98" s="97"/>
      <c r="AA98" s="96"/>
      <c r="AB98" s="97"/>
      <c r="AC98" s="96"/>
      <c r="AD98" s="97"/>
      <c r="AE98" s="96"/>
      <c r="AF98" s="97"/>
      <c r="AG98" s="96"/>
      <c r="AH98" s="97"/>
      <c r="AI98" s="96"/>
      <c r="AJ98" s="97"/>
      <c r="AK98" s="101"/>
      <c r="AL98" s="101"/>
      <c r="AM98" s="101"/>
      <c r="AN98" s="101"/>
      <c r="AO98" s="101"/>
      <c r="AP98" s="101"/>
      <c r="AQ98" s="102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  <c r="BH98" s="101"/>
      <c r="BI98" s="101"/>
      <c r="BJ98" s="101"/>
      <c r="BK98" s="101"/>
      <c r="BL98" s="101"/>
      <c r="BM98" s="101"/>
      <c r="BN98" s="101"/>
      <c r="BO98" s="101"/>
      <c r="BP98" s="101"/>
      <c r="BQ98" s="101"/>
      <c r="BR98" s="101"/>
      <c r="BS98" s="101"/>
      <c r="BT98" s="101"/>
      <c r="BU98" s="101"/>
      <c r="BV98" s="101"/>
      <c r="BW98" s="101"/>
    </row>
    <row r="99" ht="28.5" customHeight="1" spans="22:75">
      <c r="V99" s="93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</row>
    <row r="100" s="39" customFormat="1" ht="28.5" customHeight="1" spans="1:75">
      <c r="A100" s="43" t="s">
        <v>214</v>
      </c>
      <c r="B100" s="44"/>
      <c r="C100" s="44"/>
      <c r="D100" s="45"/>
      <c r="E100" s="46" t="str">
        <f>A101</f>
        <v>AB3北部FC</v>
      </c>
      <c r="F100" s="47"/>
      <c r="G100" s="47"/>
      <c r="H100" s="48"/>
      <c r="I100" s="43" t="str">
        <f>A103</f>
        <v>AB4アビーカ</v>
      </c>
      <c r="J100" s="47"/>
      <c r="K100" s="47"/>
      <c r="L100" s="48"/>
      <c r="M100" s="75" t="s">
        <v>143</v>
      </c>
      <c r="N100" s="76"/>
      <c r="O100" s="76"/>
      <c r="P100" s="65"/>
      <c r="Q100" s="43" t="str">
        <f>A107</f>
        <v>CD4アルカディア</v>
      </c>
      <c r="R100" s="47"/>
      <c r="S100" s="47"/>
      <c r="T100" s="48"/>
      <c r="U100" s="43" t="s">
        <v>169</v>
      </c>
      <c r="V100" s="45"/>
      <c r="W100" s="64" t="s">
        <v>170</v>
      </c>
      <c r="X100" s="65"/>
      <c r="Y100" s="64" t="s">
        <v>171</v>
      </c>
      <c r="Z100" s="65"/>
      <c r="AA100" s="46" t="s">
        <v>172</v>
      </c>
      <c r="AB100" s="48"/>
      <c r="AC100" s="46" t="s">
        <v>173</v>
      </c>
      <c r="AD100" s="48"/>
      <c r="AE100" s="46" t="s">
        <v>174</v>
      </c>
      <c r="AF100" s="48"/>
      <c r="AG100" s="46" t="s">
        <v>175</v>
      </c>
      <c r="AH100" s="48"/>
      <c r="AI100" s="46" t="s">
        <v>176</v>
      </c>
      <c r="AJ100" s="48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  <c r="BD100" s="101"/>
      <c r="BE100" s="101"/>
      <c r="BF100" s="101"/>
      <c r="BG100" s="101"/>
      <c r="BH100" s="101"/>
      <c r="BI100" s="101"/>
      <c r="BJ100" s="101"/>
      <c r="BK100" s="101"/>
      <c r="BL100" s="101"/>
      <c r="BM100" s="101"/>
      <c r="BN100" s="101"/>
      <c r="BO100" s="101"/>
      <c r="BP100" s="101"/>
      <c r="BQ100" s="101"/>
      <c r="BR100" s="101"/>
      <c r="BS100" s="101"/>
      <c r="BT100" s="101"/>
      <c r="BU100" s="101"/>
      <c r="BV100" s="101"/>
      <c r="BW100" s="101"/>
    </row>
    <row r="101" s="39" customFormat="1" ht="28.5" customHeight="1" spans="1:75">
      <c r="A101" s="49" t="s">
        <v>215</v>
      </c>
      <c r="B101" s="50"/>
      <c r="C101" s="50"/>
      <c r="D101" s="51"/>
      <c r="E101" s="52"/>
      <c r="F101" s="53"/>
      <c r="G101" s="53"/>
      <c r="H101" s="54"/>
      <c r="I101" s="61" t="str">
        <f>IF(I102="","",IF(I102=K102,"△",IF(I102&gt;K102,"○","×")))</f>
        <v/>
      </c>
      <c r="J101" s="62"/>
      <c r="K101" s="62"/>
      <c r="L101" s="63"/>
      <c r="M101" s="61" t="str">
        <f>IF(M102="","",IF(M102=O102,"△",IF(M102&gt;O102,"○","×")))</f>
        <v/>
      </c>
      <c r="N101" s="62"/>
      <c r="O101" s="62"/>
      <c r="P101" s="63"/>
      <c r="Q101" s="61" t="str">
        <f>IF(Q102="","",IF(Q102=S102,"△",IF(Q102&gt;S102,"○","×")))</f>
        <v/>
      </c>
      <c r="R101" s="62"/>
      <c r="S101" s="62"/>
      <c r="T101" s="63"/>
      <c r="U101" s="94" t="str">
        <f>IF(AP101=0,"",COUNTIF(E101:T101,"○"))</f>
        <v/>
      </c>
      <c r="V101" s="95"/>
      <c r="W101" s="94" t="str">
        <f>IF(AP101=0,"",COUNTIF(E101:T101,"×"))</f>
        <v/>
      </c>
      <c r="X101" s="95"/>
      <c r="Y101" s="94" t="str">
        <f>IF(AP101=0,"",COUNTIF(E101:T101,"△"))</f>
        <v/>
      </c>
      <c r="Z101" s="95"/>
      <c r="AA101" s="94" t="str">
        <f>IF(AP101=0,"",U101*3+Y101)</f>
        <v/>
      </c>
      <c r="AB101" s="95"/>
      <c r="AC101" s="94" t="str">
        <f>IF(AP101=0,"",SUM(E102,I102,M102,Q102))</f>
        <v/>
      </c>
      <c r="AD101" s="95"/>
      <c r="AE101" s="94" t="str">
        <f>IF(AP101=0,"",SUM(G102,K102,O102,S102))</f>
        <v/>
      </c>
      <c r="AF101" s="95"/>
      <c r="AG101" s="94" t="str">
        <f>IF(AP101=0,"",SUM(AC101,-AE101))</f>
        <v/>
      </c>
      <c r="AH101" s="95"/>
      <c r="AI101" s="94" t="str">
        <f>IF(AP101=0,"",_xlfn.RANK.EQ(AQ101,AQ101:AQ108))</f>
        <v/>
      </c>
      <c r="AJ101" s="95"/>
      <c r="AK101" s="101"/>
      <c r="AL101" s="101"/>
      <c r="AM101" s="101"/>
      <c r="AN101" s="101"/>
      <c r="AO101" s="101"/>
      <c r="AP101" s="101">
        <f>COUNTA(I102:T102,M104:T104,Q106:T106)</f>
        <v>0</v>
      </c>
      <c r="AQ101" s="102" t="str">
        <f>IF(AP101=0,"",10000000000+(AA101*100000000)+(100000+(AG101*1000))+(AC101))</f>
        <v/>
      </c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1"/>
      <c r="BH101" s="101"/>
      <c r="BI101" s="101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1"/>
      <c r="BV101" s="101"/>
      <c r="BW101" s="101"/>
    </row>
    <row r="102" s="39" customFormat="1" ht="28.5" customHeight="1" spans="1:75">
      <c r="A102" s="55" t="s">
        <v>134</v>
      </c>
      <c r="B102" s="56"/>
      <c r="C102" s="56"/>
      <c r="D102" s="57"/>
      <c r="E102" s="58"/>
      <c r="F102" s="59"/>
      <c r="G102" s="59"/>
      <c r="H102" s="60"/>
      <c r="I102" s="77"/>
      <c r="J102" s="78"/>
      <c r="K102" s="77"/>
      <c r="L102" s="78"/>
      <c r="M102" s="77"/>
      <c r="N102" s="78"/>
      <c r="O102" s="77"/>
      <c r="P102" s="78"/>
      <c r="Q102" s="77"/>
      <c r="R102" s="78"/>
      <c r="S102" s="77"/>
      <c r="T102" s="78"/>
      <c r="U102" s="96"/>
      <c r="V102" s="97"/>
      <c r="W102" s="96"/>
      <c r="X102" s="97"/>
      <c r="Y102" s="96"/>
      <c r="Z102" s="97"/>
      <c r="AA102" s="96"/>
      <c r="AB102" s="97"/>
      <c r="AC102" s="96"/>
      <c r="AD102" s="97"/>
      <c r="AE102" s="96"/>
      <c r="AF102" s="97"/>
      <c r="AG102" s="96"/>
      <c r="AH102" s="97"/>
      <c r="AI102" s="96"/>
      <c r="AJ102" s="97"/>
      <c r="AK102" s="101"/>
      <c r="AL102" s="101"/>
      <c r="AM102" s="101"/>
      <c r="AN102" s="101"/>
      <c r="AO102" s="101"/>
      <c r="AP102" s="101"/>
      <c r="AQ102" s="102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</row>
    <row r="103" s="39" customFormat="1" ht="28.5" customHeight="1" spans="1:75">
      <c r="A103" s="49" t="s">
        <v>216</v>
      </c>
      <c r="B103" s="50"/>
      <c r="C103" s="50"/>
      <c r="D103" s="51"/>
      <c r="E103" s="61" t="str">
        <f>IF(I102="","",IF(E104=G104,"△",IF(E104&gt;G104,"○","×")))</f>
        <v/>
      </c>
      <c r="F103" s="62"/>
      <c r="G103" s="62"/>
      <c r="H103" s="63"/>
      <c r="I103" s="79"/>
      <c r="J103" s="80"/>
      <c r="K103" s="80"/>
      <c r="L103" s="81"/>
      <c r="M103" s="61" t="str">
        <f>IF(M104="","",IF(M104=O104,"△",IF(M104&gt;O104,"○","×")))</f>
        <v/>
      </c>
      <c r="N103" s="62"/>
      <c r="O103" s="62"/>
      <c r="P103" s="63"/>
      <c r="Q103" s="61" t="str">
        <f>IF(Q104="","",IF(Q104=S104,"△",IF(Q104&gt;S104,"○","×")))</f>
        <v/>
      </c>
      <c r="R103" s="62"/>
      <c r="S103" s="62"/>
      <c r="T103" s="63"/>
      <c r="U103" s="94" t="str">
        <f>IF(AP101=0,"",COUNTIF(E103:T103,"○"))</f>
        <v/>
      </c>
      <c r="V103" s="95"/>
      <c r="W103" s="94" t="str">
        <f>IF(AP101=0,"",COUNTIF(E103:T103,"×"))</f>
        <v/>
      </c>
      <c r="X103" s="95"/>
      <c r="Y103" s="94" t="str">
        <f>IF(AP101=0,"",COUNTIF(E103:T103,"△"))</f>
        <v/>
      </c>
      <c r="Z103" s="95"/>
      <c r="AA103" s="94" t="str">
        <f>IF(AP101=0,"",U103*3+Y103)</f>
        <v/>
      </c>
      <c r="AB103" s="95"/>
      <c r="AC103" s="94" t="str">
        <f>IF(AP101=0,"",SUM(E104,I104,M104,Q104))</f>
        <v/>
      </c>
      <c r="AD103" s="95"/>
      <c r="AE103" s="94" t="str">
        <f>IF(AP101=0,"",SUM(G104,K104,O104,S104))</f>
        <v/>
      </c>
      <c r="AF103" s="95"/>
      <c r="AG103" s="94" t="str">
        <f>IF(AP101=0,"",SUM(AC103,-AE103))</f>
        <v/>
      </c>
      <c r="AH103" s="95"/>
      <c r="AI103" s="94" t="str">
        <f>IF(AP101=0,"",_xlfn.RANK.EQ(AQ103,AQ101:AQ108))</f>
        <v/>
      </c>
      <c r="AJ103" s="95"/>
      <c r="AK103" s="101"/>
      <c r="AL103" s="101"/>
      <c r="AM103" s="101"/>
      <c r="AN103" s="101"/>
      <c r="AO103" s="101"/>
      <c r="AP103" s="101"/>
      <c r="AQ103" s="102" t="str">
        <f>IF(AP101=0,"",10000000000+(AA103*100000000)+(100000+(AG103*1000))+(AC103))</f>
        <v/>
      </c>
      <c r="AR103" s="101"/>
      <c r="AS103" s="101"/>
      <c r="AT103" s="101"/>
      <c r="AU103" s="101"/>
      <c r="AV103" s="101"/>
      <c r="AW103" s="101"/>
      <c r="AX103" s="101"/>
      <c r="AY103" s="101"/>
      <c r="AZ103" s="103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</row>
    <row r="104" s="39" customFormat="1" ht="28.5" customHeight="1" spans="1:75">
      <c r="A104" s="55" t="s">
        <v>133</v>
      </c>
      <c r="B104" s="56"/>
      <c r="C104" s="56"/>
      <c r="D104" s="57"/>
      <c r="E104" s="64" t="str">
        <f>IF(K102="","",K102)</f>
        <v/>
      </c>
      <c r="F104" s="65"/>
      <c r="G104" s="64" t="str">
        <f>IF(I102="","",I102)</f>
        <v/>
      </c>
      <c r="H104" s="65"/>
      <c r="I104" s="82"/>
      <c r="J104" s="83"/>
      <c r="K104" s="83"/>
      <c r="L104" s="84"/>
      <c r="M104" s="85"/>
      <c r="N104" s="86"/>
      <c r="O104" s="85"/>
      <c r="P104" s="86"/>
      <c r="Q104" s="85"/>
      <c r="R104" s="86"/>
      <c r="S104" s="85"/>
      <c r="T104" s="86"/>
      <c r="U104" s="96"/>
      <c r="V104" s="97"/>
      <c r="W104" s="96"/>
      <c r="X104" s="97"/>
      <c r="Y104" s="96"/>
      <c r="Z104" s="97"/>
      <c r="AA104" s="96"/>
      <c r="AB104" s="97"/>
      <c r="AC104" s="96"/>
      <c r="AD104" s="97"/>
      <c r="AE104" s="96"/>
      <c r="AF104" s="97"/>
      <c r="AG104" s="96"/>
      <c r="AH104" s="97"/>
      <c r="AI104" s="96"/>
      <c r="AJ104" s="97"/>
      <c r="AK104" s="101"/>
      <c r="AL104" s="101"/>
      <c r="AM104" s="101"/>
      <c r="AN104" s="101"/>
      <c r="AO104" s="101"/>
      <c r="AP104" s="101"/>
      <c r="AQ104" s="102"/>
      <c r="AR104" s="101"/>
      <c r="AS104" s="101"/>
      <c r="AT104" s="101"/>
      <c r="AU104" s="101"/>
      <c r="AV104" s="101"/>
      <c r="AW104" s="101"/>
      <c r="AX104" s="101"/>
      <c r="AY104" s="101"/>
      <c r="AZ104" s="103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</row>
    <row r="105" s="39" customFormat="1" ht="28.5" customHeight="1" spans="1:75">
      <c r="A105" s="49" t="s">
        <v>217</v>
      </c>
      <c r="B105" s="50"/>
      <c r="C105" s="50"/>
      <c r="D105" s="51"/>
      <c r="E105" s="61" t="str">
        <f>IF(M102="","",IF(E106=G106,"△",IF(E106&gt;G106,"○","×")))</f>
        <v/>
      </c>
      <c r="F105" s="62"/>
      <c r="G105" s="62"/>
      <c r="H105" s="63"/>
      <c r="I105" s="61" t="str">
        <f>IF(M104="","",IF(I106=K106,"△",IF(I106&gt;K106,"○","×")))</f>
        <v/>
      </c>
      <c r="J105" s="62"/>
      <c r="K105" s="62"/>
      <c r="L105" s="63"/>
      <c r="M105" s="87"/>
      <c r="N105" s="88"/>
      <c r="O105" s="88"/>
      <c r="P105" s="89"/>
      <c r="Q105" s="61" t="str">
        <f>IF(Q106="","",IF(Q106=S106,"△",IF(Q106&gt;S106,"○","×")))</f>
        <v/>
      </c>
      <c r="R105" s="62"/>
      <c r="S105" s="62"/>
      <c r="T105" s="63"/>
      <c r="U105" s="94" t="str">
        <f>IF(AP101=0,"",COUNTIF(E105:T105,"○"))</f>
        <v/>
      </c>
      <c r="V105" s="95"/>
      <c r="W105" s="94" t="str">
        <f>IF(AP101=0,"",COUNTIF(E105:T105,"×"))</f>
        <v/>
      </c>
      <c r="X105" s="95"/>
      <c r="Y105" s="94" t="str">
        <f>IF(AP101=0,"",COUNTIF(E105:T105,"△"))</f>
        <v/>
      </c>
      <c r="Z105" s="95"/>
      <c r="AA105" s="94" t="str">
        <f>IF(AP101=0,"",U105*3+Y105)</f>
        <v/>
      </c>
      <c r="AB105" s="95"/>
      <c r="AC105" s="94" t="str">
        <f>IF(AP101=0,"",SUM(E106,I106,M106,Q106))</f>
        <v/>
      </c>
      <c r="AD105" s="95"/>
      <c r="AE105" s="94" t="str">
        <f>IF(AP101=0,"",SUM(G106,K106,O106,S106))</f>
        <v/>
      </c>
      <c r="AF105" s="95"/>
      <c r="AG105" s="94" t="str">
        <f>IF(AP101=0,"",SUM(AC105,-AE105))</f>
        <v/>
      </c>
      <c r="AH105" s="95"/>
      <c r="AI105" s="94" t="str">
        <f>IF(AP101=0,"",_xlfn.RANK.EQ(AQ105,AQ101:AQ108))</f>
        <v/>
      </c>
      <c r="AJ105" s="95"/>
      <c r="AK105" s="101"/>
      <c r="AL105" s="101"/>
      <c r="AM105" s="101"/>
      <c r="AN105" s="101"/>
      <c r="AO105" s="101"/>
      <c r="AP105" s="101"/>
      <c r="AQ105" s="102" t="str">
        <f>IF(AP101=0,"",10000000000+(AA105*100000000)+(100000+(AG105*1000))+(AC105))</f>
        <v/>
      </c>
      <c r="AR105" s="101"/>
      <c r="AS105" s="101"/>
      <c r="AT105" s="101"/>
      <c r="AU105" s="101"/>
      <c r="AV105" s="101"/>
      <c r="AW105" s="101"/>
      <c r="AX105" s="101"/>
      <c r="AY105" s="101"/>
      <c r="AZ105" s="103"/>
      <c r="BA105" s="101"/>
      <c r="BB105" s="101"/>
      <c r="BC105" s="101"/>
      <c r="BD105" s="101"/>
      <c r="BE105" s="101"/>
      <c r="BF105" s="101"/>
      <c r="BG105" s="101"/>
      <c r="BH105" s="101"/>
      <c r="BI105" s="101"/>
      <c r="BJ105" s="101"/>
      <c r="BK105" s="101"/>
      <c r="BL105" s="101"/>
      <c r="BM105" s="101"/>
      <c r="BN105" s="101"/>
      <c r="BO105" s="101"/>
      <c r="BP105" s="101"/>
      <c r="BQ105" s="101"/>
      <c r="BR105" s="101"/>
      <c r="BS105" s="101"/>
      <c r="BT105" s="101"/>
      <c r="BU105" s="101"/>
      <c r="BV105" s="101"/>
      <c r="BW105" s="101"/>
    </row>
    <row r="106" s="39" customFormat="1" ht="28.5" customHeight="1" spans="1:75">
      <c r="A106" s="55" t="s">
        <v>134</v>
      </c>
      <c r="B106" s="56"/>
      <c r="C106" s="56"/>
      <c r="D106" s="57"/>
      <c r="E106" s="66" t="str">
        <f>IF(O102="","",O102)</f>
        <v/>
      </c>
      <c r="F106" s="67"/>
      <c r="G106" s="66" t="str">
        <f>IF(M102="","",M102)</f>
        <v/>
      </c>
      <c r="H106" s="67"/>
      <c r="I106" s="66" t="str">
        <f>IF(O104="","",O104)</f>
        <v/>
      </c>
      <c r="J106" s="67"/>
      <c r="K106" s="66" t="str">
        <f>IF(M104="","",M104)</f>
        <v/>
      </c>
      <c r="L106" s="67"/>
      <c r="M106" s="90"/>
      <c r="N106" s="91"/>
      <c r="O106" s="91"/>
      <c r="P106" s="92"/>
      <c r="Q106" s="98"/>
      <c r="R106" s="99"/>
      <c r="S106" s="98"/>
      <c r="T106" s="99"/>
      <c r="U106" s="96"/>
      <c r="V106" s="97"/>
      <c r="W106" s="96"/>
      <c r="X106" s="97"/>
      <c r="Y106" s="96"/>
      <c r="Z106" s="97"/>
      <c r="AA106" s="96"/>
      <c r="AB106" s="97"/>
      <c r="AC106" s="96"/>
      <c r="AD106" s="97"/>
      <c r="AE106" s="96"/>
      <c r="AF106" s="97"/>
      <c r="AG106" s="96"/>
      <c r="AH106" s="97"/>
      <c r="AI106" s="96"/>
      <c r="AJ106" s="97"/>
      <c r="AK106" s="101"/>
      <c r="AL106" s="101"/>
      <c r="AM106" s="101"/>
      <c r="AN106" s="101"/>
      <c r="AO106" s="101"/>
      <c r="AP106" s="101"/>
      <c r="AQ106" s="102"/>
      <c r="AR106" s="101"/>
      <c r="AS106" s="101"/>
      <c r="AT106" s="101"/>
      <c r="AU106" s="101"/>
      <c r="AV106" s="101"/>
      <c r="AW106" s="101"/>
      <c r="AX106" s="101"/>
      <c r="AY106" s="101"/>
      <c r="AZ106" s="103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</row>
    <row r="107" s="39" customFormat="1" ht="28.5" customHeight="1" spans="1:75">
      <c r="A107" s="49" t="s">
        <v>218</v>
      </c>
      <c r="B107" s="50"/>
      <c r="C107" s="50"/>
      <c r="D107" s="51"/>
      <c r="E107" s="61" t="str">
        <f>IF(Q102="","",IF(E108=G108,"△",IF(E108&gt;G108,"○","×")))</f>
        <v/>
      </c>
      <c r="F107" s="62"/>
      <c r="G107" s="62"/>
      <c r="H107" s="63"/>
      <c r="I107" s="61" t="str">
        <f>IF(Q104="","",IF(I108=K108,"△",IF(I108&gt;K108,"○","×")))</f>
        <v/>
      </c>
      <c r="J107" s="62"/>
      <c r="K107" s="62"/>
      <c r="L107" s="63"/>
      <c r="M107" s="61" t="str">
        <f>IF(Q106="","",IF(M108=O108,"△",IF(M108&gt;O108,"○","×")))</f>
        <v/>
      </c>
      <c r="N107" s="62"/>
      <c r="O107" s="62"/>
      <c r="P107" s="63"/>
      <c r="Q107" s="79"/>
      <c r="R107" s="80"/>
      <c r="S107" s="80"/>
      <c r="T107" s="81"/>
      <c r="U107" s="94" t="str">
        <f>IF(AP101=0,"",COUNTIF(E107:T107,"○"))</f>
        <v/>
      </c>
      <c r="V107" s="95"/>
      <c r="W107" s="94" t="str">
        <f>IF(AP101=0,"",COUNTIF(E107:T107,"×"))</f>
        <v/>
      </c>
      <c r="X107" s="95"/>
      <c r="Y107" s="94" t="str">
        <f>IF(AP101=0,"",COUNTIF(E107:T107,"△"))</f>
        <v/>
      </c>
      <c r="Z107" s="95"/>
      <c r="AA107" s="94" t="str">
        <f>IF(AP101=0,"",U107*3+Y107)</f>
        <v/>
      </c>
      <c r="AB107" s="95"/>
      <c r="AC107" s="94" t="str">
        <f>IF(AP101=0,"",SUM(E108,I108,M108,Q108))</f>
        <v/>
      </c>
      <c r="AD107" s="95"/>
      <c r="AE107" s="94" t="str">
        <f>IF(AP101=0,"",SUM(G108,K108,O108,S108))</f>
        <v/>
      </c>
      <c r="AF107" s="95"/>
      <c r="AG107" s="94" t="str">
        <f>IF(AP101=0,"",SUM(AC107,-AE107))</f>
        <v/>
      </c>
      <c r="AH107" s="95"/>
      <c r="AI107" s="94" t="str">
        <f>IF(AP101=0,"",_xlfn.RANK.EQ(AQ107,AQ101:AQ108))</f>
        <v/>
      </c>
      <c r="AJ107" s="95"/>
      <c r="AK107" s="101"/>
      <c r="AL107" s="101"/>
      <c r="AM107" s="101"/>
      <c r="AN107" s="101"/>
      <c r="AO107" s="101"/>
      <c r="AP107" s="101"/>
      <c r="AQ107" s="102" t="str">
        <f>IF(AP101=0,"",10000000000+(AA107*100000000)+(100000+(AG107*1000))+(AC107))</f>
        <v/>
      </c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  <c r="BH107" s="101"/>
      <c r="BI107" s="101"/>
      <c r="BJ107" s="101"/>
      <c r="BK107" s="101"/>
      <c r="BL107" s="101"/>
      <c r="BM107" s="101"/>
      <c r="BN107" s="101"/>
      <c r="BO107" s="101"/>
      <c r="BP107" s="101"/>
      <c r="BQ107" s="101"/>
      <c r="BR107" s="101"/>
      <c r="BS107" s="101"/>
      <c r="BT107" s="101"/>
      <c r="BU107" s="101"/>
      <c r="BV107" s="101"/>
      <c r="BW107" s="101"/>
    </row>
    <row r="108" s="39" customFormat="1" ht="28.5" customHeight="1" spans="1:75">
      <c r="A108" s="55" t="s">
        <v>133</v>
      </c>
      <c r="B108" s="56"/>
      <c r="C108" s="56"/>
      <c r="D108" s="57"/>
      <c r="E108" s="68" t="str">
        <f>IF(S102="","",S102)</f>
        <v/>
      </c>
      <c r="F108" s="68"/>
      <c r="G108" s="68" t="str">
        <f>IF(Q102="","",Q102)</f>
        <v/>
      </c>
      <c r="H108" s="68"/>
      <c r="I108" s="68" t="str">
        <f>IF(S104="","",S104)</f>
        <v/>
      </c>
      <c r="J108" s="68"/>
      <c r="K108" s="68" t="str">
        <f>IF(Q104="","",Q104)</f>
        <v/>
      </c>
      <c r="L108" s="68"/>
      <c r="M108" s="68" t="str">
        <f>IF(S106="","",S106)</f>
        <v/>
      </c>
      <c r="N108" s="68"/>
      <c r="O108" s="68" t="str">
        <f>IF(Q106="","",Q106)</f>
        <v/>
      </c>
      <c r="P108" s="68"/>
      <c r="Q108" s="82"/>
      <c r="R108" s="83"/>
      <c r="S108" s="83"/>
      <c r="T108" s="84"/>
      <c r="U108" s="96"/>
      <c r="V108" s="97"/>
      <c r="W108" s="96"/>
      <c r="X108" s="97"/>
      <c r="Y108" s="96"/>
      <c r="Z108" s="97"/>
      <c r="AA108" s="96"/>
      <c r="AB108" s="97"/>
      <c r="AC108" s="96"/>
      <c r="AD108" s="97"/>
      <c r="AE108" s="96"/>
      <c r="AF108" s="97"/>
      <c r="AG108" s="96"/>
      <c r="AH108" s="97"/>
      <c r="AI108" s="96"/>
      <c r="AJ108" s="97"/>
      <c r="AK108" s="101"/>
      <c r="AL108" s="101"/>
      <c r="AM108" s="101"/>
      <c r="AN108" s="101"/>
      <c r="AO108" s="101"/>
      <c r="AP108" s="101"/>
      <c r="AQ108" s="102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  <c r="BH108" s="101"/>
      <c r="BI108" s="101"/>
      <c r="BJ108" s="101"/>
      <c r="BK108" s="101"/>
      <c r="BL108" s="101"/>
      <c r="BM108" s="101"/>
      <c r="BN108" s="101"/>
      <c r="BO108" s="101"/>
      <c r="BP108" s="101"/>
      <c r="BQ108" s="101"/>
      <c r="BR108" s="101"/>
      <c r="BS108" s="101"/>
      <c r="BT108" s="101"/>
      <c r="BU108" s="101"/>
      <c r="BV108" s="101"/>
      <c r="BW108" s="101"/>
    </row>
    <row r="109" ht="28.5" customHeight="1" spans="22:75">
      <c r="V109" s="93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100"/>
      <c r="BN109" s="100"/>
      <c r="BO109" s="100"/>
      <c r="BP109" s="100"/>
      <c r="BQ109" s="100"/>
      <c r="BR109" s="100"/>
      <c r="BS109" s="100"/>
      <c r="BT109" s="100"/>
      <c r="BU109" s="100"/>
      <c r="BV109" s="100"/>
      <c r="BW109" s="100"/>
    </row>
    <row r="110" s="39" customFormat="1" ht="28.5" customHeight="1" spans="1:75">
      <c r="A110" s="43" t="s">
        <v>219</v>
      </c>
      <c r="B110" s="44"/>
      <c r="C110" s="44"/>
      <c r="D110" s="45"/>
      <c r="E110" s="46" t="str">
        <f>A111</f>
        <v>AB5窪田SC</v>
      </c>
      <c r="F110" s="47"/>
      <c r="G110" s="47"/>
      <c r="H110" s="48"/>
      <c r="I110" s="43" t="str">
        <f>A113</f>
        <v>AB6フェニックス</v>
      </c>
      <c r="J110" s="47"/>
      <c r="K110" s="47"/>
      <c r="L110" s="48"/>
      <c r="M110" s="75" t="str">
        <f>A115</f>
        <v>CD5高畠就友</v>
      </c>
      <c r="N110" s="76"/>
      <c r="O110" s="76"/>
      <c r="P110" s="65"/>
      <c r="Q110" s="43" t="str">
        <f>A117</f>
        <v>CD6東部SSS</v>
      </c>
      <c r="R110" s="47"/>
      <c r="S110" s="47"/>
      <c r="T110" s="48"/>
      <c r="U110" s="43" t="s">
        <v>169</v>
      </c>
      <c r="V110" s="45"/>
      <c r="W110" s="64" t="s">
        <v>170</v>
      </c>
      <c r="X110" s="65"/>
      <c r="Y110" s="64" t="s">
        <v>171</v>
      </c>
      <c r="Z110" s="65"/>
      <c r="AA110" s="46" t="s">
        <v>172</v>
      </c>
      <c r="AB110" s="48"/>
      <c r="AC110" s="46" t="s">
        <v>173</v>
      </c>
      <c r="AD110" s="48"/>
      <c r="AE110" s="46" t="s">
        <v>174</v>
      </c>
      <c r="AF110" s="48"/>
      <c r="AG110" s="46" t="s">
        <v>175</v>
      </c>
      <c r="AH110" s="48"/>
      <c r="AI110" s="46" t="s">
        <v>176</v>
      </c>
      <c r="AJ110" s="48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  <c r="BH110" s="101"/>
      <c r="BI110" s="101"/>
      <c r="BJ110" s="101"/>
      <c r="BK110" s="101"/>
      <c r="BL110" s="101"/>
      <c r="BM110" s="101"/>
      <c r="BN110" s="101"/>
      <c r="BO110" s="101"/>
      <c r="BP110" s="101"/>
      <c r="BQ110" s="101"/>
      <c r="BR110" s="101"/>
      <c r="BS110" s="101"/>
      <c r="BT110" s="101"/>
      <c r="BU110" s="101"/>
      <c r="BV110" s="101"/>
      <c r="BW110" s="101"/>
    </row>
    <row r="111" s="39" customFormat="1" ht="28.5" customHeight="1" spans="1:75">
      <c r="A111" s="49" t="s">
        <v>220</v>
      </c>
      <c r="B111" s="50"/>
      <c r="C111" s="50"/>
      <c r="D111" s="51"/>
      <c r="E111" s="52"/>
      <c r="F111" s="53"/>
      <c r="G111" s="53"/>
      <c r="H111" s="54"/>
      <c r="I111" s="61" t="str">
        <f>IF(I112="","",IF(I112=K112,"△",IF(I112&gt;K112,"○","×")))</f>
        <v/>
      </c>
      <c r="J111" s="62"/>
      <c r="K111" s="62"/>
      <c r="L111" s="63"/>
      <c r="M111" s="61" t="str">
        <f>IF(M112="","",IF(M112=O112,"△",IF(M112&gt;O112,"○","×")))</f>
        <v/>
      </c>
      <c r="N111" s="62"/>
      <c r="O111" s="62"/>
      <c r="P111" s="63"/>
      <c r="Q111" s="61" t="str">
        <f>IF(Q112="","",IF(Q112=S112,"△",IF(Q112&gt;S112,"○","×")))</f>
        <v/>
      </c>
      <c r="R111" s="62"/>
      <c r="S111" s="62"/>
      <c r="T111" s="63"/>
      <c r="U111" s="94" t="str">
        <f>IF(AP111=0,"",COUNTIF(E111:T111,"○"))</f>
        <v/>
      </c>
      <c r="V111" s="95"/>
      <c r="W111" s="94" t="str">
        <f>IF(AP111=0,"",COUNTIF(E111:T111,"×"))</f>
        <v/>
      </c>
      <c r="X111" s="95"/>
      <c r="Y111" s="94" t="str">
        <f>IF(AP111=0,"",COUNTIF(E111:T111,"△"))</f>
        <v/>
      </c>
      <c r="Z111" s="95"/>
      <c r="AA111" s="94" t="str">
        <f>IF(AP111=0,"",U111*3+Y111)</f>
        <v/>
      </c>
      <c r="AB111" s="95"/>
      <c r="AC111" s="94" t="str">
        <f>IF(AP111=0,"",SUM(E112,I112,M112,Q112))</f>
        <v/>
      </c>
      <c r="AD111" s="95"/>
      <c r="AE111" s="94" t="str">
        <f>IF(AP111=0,"",SUM(G112,K112,O112,S112))</f>
        <v/>
      </c>
      <c r="AF111" s="95"/>
      <c r="AG111" s="94" t="str">
        <f>IF(AP111=0,"",SUM(AC111,-AE111))</f>
        <v/>
      </c>
      <c r="AH111" s="95"/>
      <c r="AI111" s="94" t="str">
        <f>IF(AP111=0,"",_xlfn.RANK.EQ(AQ111,AQ111:AQ118))</f>
        <v/>
      </c>
      <c r="AJ111" s="95"/>
      <c r="AK111" s="101"/>
      <c r="AL111" s="101"/>
      <c r="AM111" s="101"/>
      <c r="AN111" s="101"/>
      <c r="AO111" s="101"/>
      <c r="AP111" s="101">
        <f>COUNTA(I112:T112,M114:T114,Q116:T116)</f>
        <v>0</v>
      </c>
      <c r="AQ111" s="102" t="str">
        <f>IF(AP111=0,"",10000000000+(AA111*100000000)+(100000+(AG111*1000))+(AC111))</f>
        <v/>
      </c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  <c r="BH111" s="101"/>
      <c r="BI111" s="101"/>
      <c r="BJ111" s="101"/>
      <c r="BK111" s="101"/>
      <c r="BL111" s="101"/>
      <c r="BM111" s="101"/>
      <c r="BN111" s="101"/>
      <c r="BO111" s="101"/>
      <c r="BP111" s="101"/>
      <c r="BQ111" s="101"/>
      <c r="BR111" s="101"/>
      <c r="BS111" s="101"/>
      <c r="BT111" s="101"/>
      <c r="BU111" s="101"/>
      <c r="BV111" s="101"/>
      <c r="BW111" s="101"/>
    </row>
    <row r="112" s="39" customFormat="1" ht="28.5" customHeight="1" spans="1:75">
      <c r="A112" s="55" t="s">
        <v>183</v>
      </c>
      <c r="B112" s="56"/>
      <c r="C112" s="56"/>
      <c r="D112" s="57"/>
      <c r="E112" s="58"/>
      <c r="F112" s="59"/>
      <c r="G112" s="59"/>
      <c r="H112" s="60"/>
      <c r="I112" s="77"/>
      <c r="J112" s="78"/>
      <c r="K112" s="77"/>
      <c r="L112" s="78"/>
      <c r="M112" s="77"/>
      <c r="N112" s="78"/>
      <c r="O112" s="77"/>
      <c r="P112" s="78"/>
      <c r="Q112" s="77"/>
      <c r="R112" s="78"/>
      <c r="S112" s="77"/>
      <c r="T112" s="78"/>
      <c r="U112" s="96"/>
      <c r="V112" s="97"/>
      <c r="W112" s="96"/>
      <c r="X112" s="97"/>
      <c r="Y112" s="96"/>
      <c r="Z112" s="97"/>
      <c r="AA112" s="96"/>
      <c r="AB112" s="97"/>
      <c r="AC112" s="96"/>
      <c r="AD112" s="97"/>
      <c r="AE112" s="96"/>
      <c r="AF112" s="97"/>
      <c r="AG112" s="96"/>
      <c r="AH112" s="97"/>
      <c r="AI112" s="96"/>
      <c r="AJ112" s="97"/>
      <c r="AK112" s="101"/>
      <c r="AL112" s="101"/>
      <c r="AM112" s="101"/>
      <c r="AN112" s="101"/>
      <c r="AO112" s="101"/>
      <c r="AP112" s="101"/>
      <c r="AQ112" s="102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  <c r="BH112" s="101"/>
      <c r="BI112" s="101"/>
      <c r="BJ112" s="101"/>
      <c r="BK112" s="101"/>
      <c r="BL112" s="101"/>
      <c r="BM112" s="101"/>
      <c r="BN112" s="101"/>
      <c r="BO112" s="101"/>
      <c r="BP112" s="101"/>
      <c r="BQ112" s="101"/>
      <c r="BR112" s="101"/>
      <c r="BS112" s="101"/>
      <c r="BT112" s="101"/>
      <c r="BU112" s="101"/>
      <c r="BV112" s="101"/>
      <c r="BW112" s="101"/>
    </row>
    <row r="113" s="39" customFormat="1" ht="28.5" customHeight="1" spans="1:75">
      <c r="A113" s="69" t="s">
        <v>221</v>
      </c>
      <c r="B113" s="70"/>
      <c r="C113" s="70"/>
      <c r="D113" s="71"/>
      <c r="E113" s="61" t="str">
        <f>IF(I112="","",IF(E114=G114,"△",IF(E114&gt;G114,"○","×")))</f>
        <v/>
      </c>
      <c r="F113" s="62"/>
      <c r="G113" s="62"/>
      <c r="H113" s="63"/>
      <c r="I113" s="79"/>
      <c r="J113" s="80"/>
      <c r="K113" s="80"/>
      <c r="L113" s="81"/>
      <c r="M113" s="61" t="str">
        <f>IF(M114="","",IF(M114=O114,"△",IF(M114&gt;O114,"○","×")))</f>
        <v/>
      </c>
      <c r="N113" s="62"/>
      <c r="O113" s="62"/>
      <c r="P113" s="63"/>
      <c r="Q113" s="61" t="str">
        <f>IF(Q114="","",IF(Q114=S114,"△",IF(Q114&gt;S114,"○","×")))</f>
        <v/>
      </c>
      <c r="R113" s="62"/>
      <c r="S113" s="62"/>
      <c r="T113" s="63"/>
      <c r="U113" s="94" t="str">
        <f>IF(AP111=0,"",COUNTIF(E113:T113,"○"))</f>
        <v/>
      </c>
      <c r="V113" s="95"/>
      <c r="W113" s="94" t="str">
        <f>IF(AP111=0,"",COUNTIF(E113:T113,"×"))</f>
        <v/>
      </c>
      <c r="X113" s="95"/>
      <c r="Y113" s="94" t="str">
        <f>IF(AP111=0,"",COUNTIF(E113:T113,"△"))</f>
        <v/>
      </c>
      <c r="Z113" s="95"/>
      <c r="AA113" s="94" t="str">
        <f>IF(AP111=0,"",U113*3+Y113)</f>
        <v/>
      </c>
      <c r="AB113" s="95"/>
      <c r="AC113" s="94" t="str">
        <f>IF(AP111=0,"",SUM(E114,I114,M114,Q114))</f>
        <v/>
      </c>
      <c r="AD113" s="95"/>
      <c r="AE113" s="94" t="str">
        <f>IF(AP111=0,"",SUM(G114,K114,O114,S114))</f>
        <v/>
      </c>
      <c r="AF113" s="95"/>
      <c r="AG113" s="94" t="str">
        <f>IF(AP111=0,"",SUM(AC113,-AE113))</f>
        <v/>
      </c>
      <c r="AH113" s="95"/>
      <c r="AI113" s="94" t="str">
        <f>IF(AP111=0,"",_xlfn.RANK.EQ(AQ113,AQ111:AQ118))</f>
        <v/>
      </c>
      <c r="AJ113" s="95"/>
      <c r="AK113" s="101"/>
      <c r="AL113" s="101"/>
      <c r="AM113" s="101"/>
      <c r="AN113" s="101"/>
      <c r="AO113" s="101"/>
      <c r="AP113" s="101"/>
      <c r="AQ113" s="102" t="str">
        <f>IF(AP111=0,"",10000000000+(AA113*100000000)+(100000+(AG113*1000))+(AC113))</f>
        <v/>
      </c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  <c r="BH113" s="101"/>
      <c r="BI113" s="101"/>
      <c r="BJ113" s="101"/>
      <c r="BK113" s="101"/>
      <c r="BL113" s="101"/>
      <c r="BM113" s="101"/>
      <c r="BN113" s="101"/>
      <c r="BO113" s="101"/>
      <c r="BP113" s="101"/>
      <c r="BQ113" s="101"/>
      <c r="BR113" s="101"/>
      <c r="BS113" s="101"/>
      <c r="BT113" s="101"/>
      <c r="BU113" s="101"/>
      <c r="BV113" s="101"/>
      <c r="BW113" s="101"/>
    </row>
    <row r="114" s="39" customFormat="1" ht="28.5" customHeight="1" spans="1:75">
      <c r="A114" s="72" t="s">
        <v>103</v>
      </c>
      <c r="B114" s="73"/>
      <c r="C114" s="73"/>
      <c r="D114" s="74"/>
      <c r="E114" s="64" t="str">
        <f>IF(K112="","",K112)</f>
        <v/>
      </c>
      <c r="F114" s="65"/>
      <c r="G114" s="64" t="str">
        <f>IF(I112="","",I112)</f>
        <v/>
      </c>
      <c r="H114" s="65"/>
      <c r="I114" s="82"/>
      <c r="J114" s="83"/>
      <c r="K114" s="83"/>
      <c r="L114" s="84"/>
      <c r="M114" s="85"/>
      <c r="N114" s="86"/>
      <c r="O114" s="85"/>
      <c r="P114" s="86"/>
      <c r="Q114" s="85"/>
      <c r="R114" s="86"/>
      <c r="S114" s="85"/>
      <c r="T114" s="86"/>
      <c r="U114" s="96"/>
      <c r="V114" s="97"/>
      <c r="W114" s="96"/>
      <c r="X114" s="97"/>
      <c r="Y114" s="96"/>
      <c r="Z114" s="97"/>
      <c r="AA114" s="96"/>
      <c r="AB114" s="97"/>
      <c r="AC114" s="96"/>
      <c r="AD114" s="97"/>
      <c r="AE114" s="96"/>
      <c r="AF114" s="97"/>
      <c r="AG114" s="96"/>
      <c r="AH114" s="97"/>
      <c r="AI114" s="96"/>
      <c r="AJ114" s="97"/>
      <c r="AK114" s="101"/>
      <c r="AL114" s="101"/>
      <c r="AM114" s="101"/>
      <c r="AN114" s="101"/>
      <c r="AO114" s="101"/>
      <c r="AP114" s="101"/>
      <c r="AQ114" s="102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101"/>
      <c r="BI114" s="101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101"/>
      <c r="BU114" s="101"/>
      <c r="BV114" s="101"/>
      <c r="BW114" s="101"/>
    </row>
    <row r="115" s="39" customFormat="1" ht="28.5" customHeight="1" spans="1:75">
      <c r="A115" s="69" t="s">
        <v>222</v>
      </c>
      <c r="B115" s="70"/>
      <c r="C115" s="70"/>
      <c r="D115" s="71"/>
      <c r="E115" s="61" t="str">
        <f>IF(M112="","",IF(E116=G116,"△",IF(E116&gt;G116,"○","×")))</f>
        <v/>
      </c>
      <c r="F115" s="62"/>
      <c r="G115" s="62"/>
      <c r="H115" s="63"/>
      <c r="I115" s="61" t="str">
        <f>IF(M114="","",IF(I116=K116,"△",IF(I116&gt;K116,"○","×")))</f>
        <v/>
      </c>
      <c r="J115" s="62"/>
      <c r="K115" s="62"/>
      <c r="L115" s="63"/>
      <c r="M115" s="87"/>
      <c r="N115" s="88"/>
      <c r="O115" s="88"/>
      <c r="P115" s="89"/>
      <c r="Q115" s="61" t="str">
        <f>IF(Q116="","",IF(Q116=S116,"△",IF(Q116&gt;S116,"○","×")))</f>
        <v/>
      </c>
      <c r="R115" s="62"/>
      <c r="S115" s="62"/>
      <c r="T115" s="63"/>
      <c r="U115" s="94" t="str">
        <f>IF(AP111=0,"",COUNTIF(E115:T115,"○"))</f>
        <v/>
      </c>
      <c r="V115" s="95"/>
      <c r="W115" s="94" t="str">
        <f>IF(AP111=0,"",COUNTIF(E115:T115,"×"))</f>
        <v/>
      </c>
      <c r="X115" s="95"/>
      <c r="Y115" s="94" t="str">
        <f>IF(AP111=0,"",COUNTIF(E115:T115,"△"))</f>
        <v/>
      </c>
      <c r="Z115" s="95"/>
      <c r="AA115" s="94" t="str">
        <f>IF(AP111=0,"",U115*3+Y115)</f>
        <v/>
      </c>
      <c r="AB115" s="95"/>
      <c r="AC115" s="94" t="str">
        <f>IF(AP111=0,"",SUM(E116,I116,M116,Q116))</f>
        <v/>
      </c>
      <c r="AD115" s="95"/>
      <c r="AE115" s="94" t="str">
        <f>IF(AP111=0,"",SUM(G116,K116,O116,S116))</f>
        <v/>
      </c>
      <c r="AF115" s="95"/>
      <c r="AG115" s="94" t="str">
        <f>IF(AP111=0,"",SUM(AC115,-AE115))</f>
        <v/>
      </c>
      <c r="AH115" s="95"/>
      <c r="AI115" s="94" t="str">
        <f>IF(AP111=0,"",_xlfn.RANK.EQ(AQ115,AQ111:AQ118))</f>
        <v/>
      </c>
      <c r="AJ115" s="95"/>
      <c r="AK115" s="101"/>
      <c r="AL115" s="101"/>
      <c r="AM115" s="101"/>
      <c r="AN115" s="101"/>
      <c r="AO115" s="101"/>
      <c r="AP115" s="101"/>
      <c r="AQ115" s="102" t="str">
        <f>IF(AP111=0,"",10000000000+(AA115*100000000)+(100000+(AG115*1000))+(AC115))</f>
        <v/>
      </c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</row>
    <row r="116" s="39" customFormat="1" ht="28.5" customHeight="1" spans="1:75">
      <c r="A116" s="72" t="s">
        <v>103</v>
      </c>
      <c r="B116" s="73"/>
      <c r="C116" s="73"/>
      <c r="D116" s="74"/>
      <c r="E116" s="66" t="str">
        <f>IF(O112="","",O112)</f>
        <v/>
      </c>
      <c r="F116" s="67"/>
      <c r="G116" s="66" t="str">
        <f>IF(M112="","",M112)</f>
        <v/>
      </c>
      <c r="H116" s="67"/>
      <c r="I116" s="66" t="str">
        <f>IF(O114="","",O114)</f>
        <v/>
      </c>
      <c r="J116" s="67"/>
      <c r="K116" s="66" t="str">
        <f>IF(M114="","",M114)</f>
        <v/>
      </c>
      <c r="L116" s="67"/>
      <c r="M116" s="90"/>
      <c r="N116" s="91"/>
      <c r="O116" s="91"/>
      <c r="P116" s="92"/>
      <c r="Q116" s="98"/>
      <c r="R116" s="99"/>
      <c r="S116" s="98"/>
      <c r="T116" s="99"/>
      <c r="U116" s="96"/>
      <c r="V116" s="97"/>
      <c r="W116" s="96"/>
      <c r="X116" s="97"/>
      <c r="Y116" s="96"/>
      <c r="Z116" s="97"/>
      <c r="AA116" s="96"/>
      <c r="AB116" s="97"/>
      <c r="AC116" s="96"/>
      <c r="AD116" s="97"/>
      <c r="AE116" s="96"/>
      <c r="AF116" s="97"/>
      <c r="AG116" s="96"/>
      <c r="AH116" s="97"/>
      <c r="AI116" s="96"/>
      <c r="AJ116" s="97"/>
      <c r="AK116" s="101"/>
      <c r="AL116" s="101"/>
      <c r="AM116" s="101"/>
      <c r="AN116" s="101"/>
      <c r="AO116" s="101"/>
      <c r="AP116" s="101"/>
      <c r="AQ116" s="102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  <c r="BH116" s="101"/>
      <c r="BI116" s="101"/>
      <c r="BJ116" s="101"/>
      <c r="BK116" s="101"/>
      <c r="BL116" s="101"/>
      <c r="BM116" s="101"/>
      <c r="BN116" s="101"/>
      <c r="BO116" s="101"/>
      <c r="BP116" s="101"/>
      <c r="BQ116" s="101"/>
      <c r="BR116" s="101"/>
      <c r="BS116" s="101"/>
      <c r="BT116" s="101"/>
      <c r="BU116" s="101"/>
      <c r="BV116" s="101"/>
      <c r="BW116" s="101"/>
    </row>
    <row r="117" s="39" customFormat="1" ht="28.5" customHeight="1" spans="1:75">
      <c r="A117" s="49" t="s">
        <v>223</v>
      </c>
      <c r="B117" s="50"/>
      <c r="C117" s="50"/>
      <c r="D117" s="51"/>
      <c r="E117" s="61" t="str">
        <f>IF(Q112="","",IF(E118=G118,"△",IF(E118&gt;G118,"○","×")))</f>
        <v/>
      </c>
      <c r="F117" s="62"/>
      <c r="G117" s="62"/>
      <c r="H117" s="63"/>
      <c r="I117" s="61" t="str">
        <f>IF(Q114="","",IF(I118=K118,"△",IF(I118&gt;K118,"○","×")))</f>
        <v/>
      </c>
      <c r="J117" s="62"/>
      <c r="K117" s="62"/>
      <c r="L117" s="63"/>
      <c r="M117" s="61" t="str">
        <f>IF(Q116="","",IF(M118=O118,"△",IF(M118&gt;O118,"○","×")))</f>
        <v/>
      </c>
      <c r="N117" s="62"/>
      <c r="O117" s="62"/>
      <c r="P117" s="63"/>
      <c r="Q117" s="79"/>
      <c r="R117" s="80"/>
      <c r="S117" s="80"/>
      <c r="T117" s="81"/>
      <c r="U117" s="94" t="str">
        <f>IF(AP111=0,"",COUNTIF(E117:T117,"○"))</f>
        <v/>
      </c>
      <c r="V117" s="95"/>
      <c r="W117" s="94" t="str">
        <f>IF(AP111=0,"",COUNTIF(E117:T117,"×"))</f>
        <v/>
      </c>
      <c r="X117" s="95"/>
      <c r="Y117" s="94" t="str">
        <f>IF(AP111=0,"",COUNTIF(E117:T117,"△"))</f>
        <v/>
      </c>
      <c r="Z117" s="95"/>
      <c r="AA117" s="94" t="str">
        <f>IF(AP111=0,"",U117*3+Y117)</f>
        <v/>
      </c>
      <c r="AB117" s="95"/>
      <c r="AC117" s="94" t="str">
        <f>IF(AP111=0,"",SUM(E118,I118,M118,Q118))</f>
        <v/>
      </c>
      <c r="AD117" s="95"/>
      <c r="AE117" s="94" t="str">
        <f>IF(AP111=0,"",SUM(G118,K118,O118,S118))</f>
        <v/>
      </c>
      <c r="AF117" s="95"/>
      <c r="AG117" s="94" t="str">
        <f>IF(AP111=0,"",SUM(AC117,-AE117))</f>
        <v/>
      </c>
      <c r="AH117" s="95"/>
      <c r="AI117" s="94" t="str">
        <f>IF(AP111=0,"",_xlfn.RANK.EQ(AQ117,AQ111:AQ118))</f>
        <v/>
      </c>
      <c r="AJ117" s="95"/>
      <c r="AK117" s="101"/>
      <c r="AL117" s="101"/>
      <c r="AM117" s="101"/>
      <c r="AN117" s="101"/>
      <c r="AO117" s="101"/>
      <c r="AP117" s="101"/>
      <c r="AQ117" s="102" t="str">
        <f>IF(AP111=0,"",10000000000+(AA117*100000000)+(100000+(AG117*1000))+(AC117))</f>
        <v/>
      </c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</row>
    <row r="118" s="39" customFormat="1" ht="28.5" customHeight="1" spans="1:75">
      <c r="A118" s="55"/>
      <c r="B118" s="56"/>
      <c r="C118" s="56"/>
      <c r="D118" s="57"/>
      <c r="E118" s="68" t="str">
        <f>IF(S112="","",S112)</f>
        <v/>
      </c>
      <c r="F118" s="68"/>
      <c r="G118" s="68" t="str">
        <f>IF(Q112="","",Q112)</f>
        <v/>
      </c>
      <c r="H118" s="68"/>
      <c r="I118" s="68" t="str">
        <f>IF(S114="","",S114)</f>
        <v/>
      </c>
      <c r="J118" s="68"/>
      <c r="K118" s="68" t="str">
        <f>IF(Q114="","",Q114)</f>
        <v/>
      </c>
      <c r="L118" s="68"/>
      <c r="M118" s="68" t="str">
        <f>IF(S116="","",S116)</f>
        <v/>
      </c>
      <c r="N118" s="68"/>
      <c r="O118" s="68" t="str">
        <f>IF(Q116="","",Q116)</f>
        <v/>
      </c>
      <c r="P118" s="68"/>
      <c r="Q118" s="82"/>
      <c r="R118" s="83"/>
      <c r="S118" s="83"/>
      <c r="T118" s="84"/>
      <c r="U118" s="96"/>
      <c r="V118" s="97"/>
      <c r="W118" s="96"/>
      <c r="X118" s="97"/>
      <c r="Y118" s="96"/>
      <c r="Z118" s="97"/>
      <c r="AA118" s="96"/>
      <c r="AB118" s="97"/>
      <c r="AC118" s="96"/>
      <c r="AD118" s="97"/>
      <c r="AE118" s="96"/>
      <c r="AF118" s="97"/>
      <c r="AG118" s="96"/>
      <c r="AH118" s="97"/>
      <c r="AI118" s="96"/>
      <c r="AJ118" s="97"/>
      <c r="AK118" s="101"/>
      <c r="AL118" s="101"/>
      <c r="AM118" s="101"/>
      <c r="AN118" s="101"/>
      <c r="AO118" s="101"/>
      <c r="AP118" s="101"/>
      <c r="AQ118" s="102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</row>
    <row r="119" ht="28.5" customHeight="1" spans="22:75">
      <c r="V119" s="93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0"/>
      <c r="BI119" s="100"/>
      <c r="BJ119" s="100"/>
      <c r="BK119" s="100"/>
      <c r="BL119" s="100"/>
      <c r="BM119" s="100"/>
      <c r="BN119" s="100"/>
      <c r="BO119" s="100"/>
      <c r="BP119" s="100"/>
      <c r="BQ119" s="100"/>
      <c r="BR119" s="100"/>
      <c r="BS119" s="100"/>
      <c r="BT119" s="100"/>
      <c r="BU119" s="100"/>
      <c r="BV119" s="100"/>
      <c r="BW119" s="100"/>
    </row>
    <row r="120" s="39" customFormat="1" ht="28.5" customHeight="1" spans="1:75">
      <c r="A120" s="43" t="s">
        <v>224</v>
      </c>
      <c r="B120" s="44"/>
      <c r="C120" s="44"/>
      <c r="D120" s="45"/>
      <c r="E120" s="46" t="str">
        <f>A121</f>
        <v>AB7HIROS</v>
      </c>
      <c r="F120" s="47"/>
      <c r="G120" s="47"/>
      <c r="H120" s="48"/>
      <c r="I120" s="43" t="str">
        <f>A123</f>
        <v>AB8REDLIONS</v>
      </c>
      <c r="J120" s="47"/>
      <c r="K120" s="47"/>
      <c r="L120" s="48"/>
      <c r="M120" s="75" t="str">
        <f>A125</f>
        <v>CD7グラッソ</v>
      </c>
      <c r="N120" s="76"/>
      <c r="O120" s="76"/>
      <c r="P120" s="65"/>
      <c r="Q120" s="43" t="str">
        <f>A127</f>
        <v>CD8南原若鷹</v>
      </c>
      <c r="R120" s="47"/>
      <c r="S120" s="47"/>
      <c r="T120" s="48"/>
      <c r="U120" s="43" t="s">
        <v>169</v>
      </c>
      <c r="V120" s="45"/>
      <c r="W120" s="64" t="s">
        <v>170</v>
      </c>
      <c r="X120" s="65"/>
      <c r="Y120" s="64" t="s">
        <v>171</v>
      </c>
      <c r="Z120" s="65"/>
      <c r="AA120" s="46" t="s">
        <v>172</v>
      </c>
      <c r="AB120" s="48"/>
      <c r="AC120" s="46" t="s">
        <v>173</v>
      </c>
      <c r="AD120" s="48"/>
      <c r="AE120" s="46" t="s">
        <v>174</v>
      </c>
      <c r="AF120" s="48"/>
      <c r="AG120" s="46" t="s">
        <v>175</v>
      </c>
      <c r="AH120" s="48"/>
      <c r="AI120" s="46" t="s">
        <v>176</v>
      </c>
      <c r="AJ120" s="48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  <c r="BH120" s="101"/>
      <c r="BI120" s="101"/>
      <c r="BJ120" s="101"/>
      <c r="BK120" s="101"/>
      <c r="BL120" s="101"/>
      <c r="BM120" s="101"/>
      <c r="BN120" s="101"/>
      <c r="BO120" s="101"/>
      <c r="BP120" s="101"/>
      <c r="BQ120" s="101"/>
      <c r="BR120" s="101"/>
      <c r="BS120" s="101"/>
      <c r="BT120" s="101"/>
      <c r="BU120" s="101"/>
      <c r="BV120" s="101"/>
      <c r="BW120" s="101"/>
    </row>
    <row r="121" s="39" customFormat="1" ht="28.5" customHeight="1" spans="1:75">
      <c r="A121" s="49" t="s">
        <v>225</v>
      </c>
      <c r="B121" s="50"/>
      <c r="C121" s="50"/>
      <c r="D121" s="51"/>
      <c r="E121" s="52"/>
      <c r="F121" s="53"/>
      <c r="G121" s="53"/>
      <c r="H121" s="54"/>
      <c r="I121" s="61" t="str">
        <f>IF(I122="","",IF(I122=K122,"△",IF(I122&gt;K122,"○","×")))</f>
        <v/>
      </c>
      <c r="J121" s="62"/>
      <c r="K121" s="62"/>
      <c r="L121" s="63"/>
      <c r="M121" s="61" t="str">
        <f>IF(M122="","",IF(M122=O122,"△",IF(M122&gt;O122,"○","×")))</f>
        <v/>
      </c>
      <c r="N121" s="62"/>
      <c r="O121" s="62"/>
      <c r="P121" s="63"/>
      <c r="Q121" s="61" t="str">
        <f>IF(Q122="","",IF(Q122=S122,"△",IF(Q122&gt;S122,"○","×")))</f>
        <v/>
      </c>
      <c r="R121" s="62"/>
      <c r="S121" s="62"/>
      <c r="T121" s="63"/>
      <c r="U121" s="94" t="str">
        <f>IF(AP121=0,"",COUNTIF(E121:T121,"○"))</f>
        <v/>
      </c>
      <c r="V121" s="95"/>
      <c r="W121" s="94" t="str">
        <f>IF(AP121=0,"",COUNTIF(E121:T121,"×"))</f>
        <v/>
      </c>
      <c r="X121" s="95"/>
      <c r="Y121" s="94" t="str">
        <f>IF(AP121=0,"",COUNTIF(E121:T121,"△"))</f>
        <v/>
      </c>
      <c r="Z121" s="95"/>
      <c r="AA121" s="94" t="str">
        <f>IF(AP121=0,"",U121*3+Y121)</f>
        <v/>
      </c>
      <c r="AB121" s="95"/>
      <c r="AC121" s="94" t="str">
        <f>IF(AP121=0,"",SUM(E122,I122,M122,Q122))</f>
        <v/>
      </c>
      <c r="AD121" s="95"/>
      <c r="AE121" s="94" t="str">
        <f>IF(AP121=0,"",SUM(G122,K122,O122,S122))</f>
        <v/>
      </c>
      <c r="AF121" s="95"/>
      <c r="AG121" s="94" t="str">
        <f>IF(AP121=0,"",SUM(AC121,-AE121))</f>
        <v/>
      </c>
      <c r="AH121" s="95"/>
      <c r="AI121" s="94" t="str">
        <f>IF(AP121=0,"",_xlfn.RANK.EQ(AQ121,AQ121:AQ127))</f>
        <v/>
      </c>
      <c r="AJ121" s="95"/>
      <c r="AK121" s="101"/>
      <c r="AL121" s="101"/>
      <c r="AM121" s="101"/>
      <c r="AN121" s="101"/>
      <c r="AO121" s="101"/>
      <c r="AP121" s="101">
        <f>COUNTA(I122:T122,M124:T124,Q126:T126)</f>
        <v>0</v>
      </c>
      <c r="AQ121" s="102" t="str">
        <f>IF(AP121=0,"",10000000000+(AA121*100000000)+(100000+(AG121*1000))+(AC121))</f>
        <v/>
      </c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  <c r="BH121" s="101"/>
      <c r="BI121" s="101"/>
      <c r="BJ121" s="101"/>
      <c r="BK121" s="101"/>
      <c r="BL121" s="101"/>
      <c r="BM121" s="101"/>
      <c r="BN121" s="101"/>
      <c r="BO121" s="101"/>
      <c r="BP121" s="101"/>
      <c r="BQ121" s="101"/>
      <c r="BR121" s="101"/>
      <c r="BS121" s="101"/>
      <c r="BT121" s="101"/>
      <c r="BU121" s="101"/>
      <c r="BV121" s="101"/>
      <c r="BW121" s="101"/>
    </row>
    <row r="122" s="39" customFormat="1" ht="28.5" customHeight="1" spans="1:75">
      <c r="A122" s="55" t="s">
        <v>102</v>
      </c>
      <c r="B122" s="56"/>
      <c r="C122" s="56"/>
      <c r="D122" s="57"/>
      <c r="E122" s="58"/>
      <c r="F122" s="59"/>
      <c r="G122" s="59"/>
      <c r="H122" s="60"/>
      <c r="I122" s="77"/>
      <c r="J122" s="78"/>
      <c r="K122" s="77"/>
      <c r="L122" s="78"/>
      <c r="M122" s="77"/>
      <c r="N122" s="78"/>
      <c r="O122" s="77"/>
      <c r="P122" s="78"/>
      <c r="Q122" s="77"/>
      <c r="R122" s="78"/>
      <c r="S122" s="77"/>
      <c r="T122" s="78"/>
      <c r="U122" s="96"/>
      <c r="V122" s="97"/>
      <c r="W122" s="96"/>
      <c r="X122" s="97"/>
      <c r="Y122" s="96"/>
      <c r="Z122" s="97"/>
      <c r="AA122" s="96"/>
      <c r="AB122" s="97"/>
      <c r="AC122" s="96"/>
      <c r="AD122" s="97"/>
      <c r="AE122" s="96"/>
      <c r="AF122" s="97"/>
      <c r="AG122" s="96"/>
      <c r="AH122" s="97"/>
      <c r="AI122" s="96"/>
      <c r="AJ122" s="97"/>
      <c r="AK122" s="101"/>
      <c r="AL122" s="101"/>
      <c r="AM122" s="101"/>
      <c r="AN122" s="101"/>
      <c r="AO122" s="101"/>
      <c r="AP122" s="101"/>
      <c r="AQ122" s="102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  <c r="BH122" s="101"/>
      <c r="BI122" s="101"/>
      <c r="BJ122" s="101"/>
      <c r="BK122" s="101"/>
      <c r="BL122" s="101"/>
      <c r="BM122" s="101"/>
      <c r="BN122" s="101"/>
      <c r="BO122" s="101"/>
      <c r="BP122" s="101"/>
      <c r="BQ122" s="101"/>
      <c r="BR122" s="101"/>
      <c r="BS122" s="101"/>
      <c r="BT122" s="101"/>
      <c r="BU122" s="101"/>
      <c r="BV122" s="101"/>
      <c r="BW122" s="101"/>
    </row>
    <row r="123" s="39" customFormat="1" ht="28.5" customHeight="1" spans="1:75">
      <c r="A123" s="49" t="s">
        <v>226</v>
      </c>
      <c r="B123" s="50"/>
      <c r="C123" s="50"/>
      <c r="D123" s="51"/>
      <c r="E123" s="61" t="str">
        <f>IF(I122="","",IF(E124=G124,"△",IF(E124&gt;G124,"○","×")))</f>
        <v/>
      </c>
      <c r="F123" s="62"/>
      <c r="G123" s="62"/>
      <c r="H123" s="63"/>
      <c r="I123" s="79"/>
      <c r="J123" s="80"/>
      <c r="K123" s="80"/>
      <c r="L123" s="81"/>
      <c r="M123" s="61" t="str">
        <f>IF(M124="","",IF(M124=O124,"△",IF(M124&gt;O124,"○","×")))</f>
        <v/>
      </c>
      <c r="N123" s="62"/>
      <c r="O123" s="62"/>
      <c r="P123" s="63"/>
      <c r="Q123" s="61" t="str">
        <f>IF(Q124="","",IF(Q124=S124,"△",IF(Q124&gt;S124,"○","×")))</f>
        <v/>
      </c>
      <c r="R123" s="62"/>
      <c r="S123" s="62"/>
      <c r="T123" s="63"/>
      <c r="U123" s="94" t="str">
        <f>IF(AP121=0,"",COUNTIF(E123:T123,"○"))</f>
        <v/>
      </c>
      <c r="V123" s="95"/>
      <c r="W123" s="94" t="str">
        <f>IF(AP121=0,"",COUNTIF(E123:T123,"×"))</f>
        <v/>
      </c>
      <c r="X123" s="95"/>
      <c r="Y123" s="94" t="str">
        <f>IF(AP121=0,"",COUNTIF(E123:T123,"△"))</f>
        <v/>
      </c>
      <c r="Z123" s="95"/>
      <c r="AA123" s="94" t="str">
        <f>IF(AP121=0,"",U123*3+Y123)</f>
        <v/>
      </c>
      <c r="AB123" s="95"/>
      <c r="AC123" s="94" t="str">
        <f>IF(AP121=0,"",SUM(E124,I124,M124,Q124))</f>
        <v/>
      </c>
      <c r="AD123" s="95"/>
      <c r="AE123" s="94" t="str">
        <f>IF(AP121=0,"",SUM(G124,K124,O124,S124))</f>
        <v/>
      </c>
      <c r="AF123" s="95"/>
      <c r="AG123" s="94" t="str">
        <f>IF(AP121=0,"",SUM(AC123,-AE123))</f>
        <v/>
      </c>
      <c r="AH123" s="95"/>
      <c r="AI123" s="94" t="str">
        <f>IF(AP121=0,"",_xlfn.RANK.EQ(AQ123,AQ121:AQ127))</f>
        <v/>
      </c>
      <c r="AJ123" s="95"/>
      <c r="AK123" s="101"/>
      <c r="AL123" s="101"/>
      <c r="AM123" s="101"/>
      <c r="AN123" s="101"/>
      <c r="AO123" s="101"/>
      <c r="AP123" s="101"/>
      <c r="AQ123" s="102" t="str">
        <f>IF(AP121=0,"",10000000000+(AA123*100000000)+(100000+(AG123*1000))+(AC123))</f>
        <v/>
      </c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  <c r="BH123" s="101"/>
      <c r="BI123" s="101"/>
      <c r="BJ123" s="101"/>
      <c r="BK123" s="101"/>
      <c r="BL123" s="101"/>
      <c r="BM123" s="101"/>
      <c r="BN123" s="101"/>
      <c r="BO123" s="101"/>
      <c r="BP123" s="101"/>
      <c r="BQ123" s="101"/>
      <c r="BR123" s="101"/>
      <c r="BS123" s="101"/>
      <c r="BT123" s="101"/>
      <c r="BU123" s="101"/>
      <c r="BV123" s="101"/>
      <c r="BW123" s="101"/>
    </row>
    <row r="124" s="39" customFormat="1" ht="28.5" customHeight="1" spans="1:75">
      <c r="A124" s="55" t="s">
        <v>89</v>
      </c>
      <c r="B124" s="56"/>
      <c r="C124" s="56"/>
      <c r="D124" s="57"/>
      <c r="E124" s="64" t="str">
        <f>IF(K122="","",K122)</f>
        <v/>
      </c>
      <c r="F124" s="65"/>
      <c r="G124" s="64" t="str">
        <f>IF(I122="","",I122)</f>
        <v/>
      </c>
      <c r="H124" s="65"/>
      <c r="I124" s="82"/>
      <c r="J124" s="83"/>
      <c r="K124" s="83"/>
      <c r="L124" s="84"/>
      <c r="M124" s="85"/>
      <c r="N124" s="86"/>
      <c r="O124" s="85"/>
      <c r="P124" s="86"/>
      <c r="Q124" s="85"/>
      <c r="R124" s="86"/>
      <c r="S124" s="85"/>
      <c r="T124" s="86"/>
      <c r="U124" s="96"/>
      <c r="V124" s="97"/>
      <c r="W124" s="96"/>
      <c r="X124" s="97"/>
      <c r="Y124" s="96"/>
      <c r="Z124" s="97"/>
      <c r="AA124" s="96"/>
      <c r="AB124" s="97"/>
      <c r="AC124" s="96"/>
      <c r="AD124" s="97"/>
      <c r="AE124" s="96"/>
      <c r="AF124" s="97"/>
      <c r="AG124" s="96"/>
      <c r="AH124" s="97"/>
      <c r="AI124" s="96"/>
      <c r="AJ124" s="97"/>
      <c r="AK124" s="101"/>
      <c r="AL124" s="101"/>
      <c r="AM124" s="101"/>
      <c r="AN124" s="101"/>
      <c r="AO124" s="101"/>
      <c r="AP124" s="101"/>
      <c r="AQ124" s="102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  <c r="BH124" s="101"/>
      <c r="BI124" s="101"/>
      <c r="BJ124" s="101"/>
      <c r="BK124" s="101"/>
      <c r="BL124" s="101"/>
      <c r="BM124" s="101"/>
      <c r="BN124" s="101"/>
      <c r="BO124" s="101"/>
      <c r="BP124" s="101"/>
      <c r="BQ124" s="101"/>
      <c r="BR124" s="101"/>
      <c r="BS124" s="101"/>
      <c r="BT124" s="101"/>
      <c r="BU124" s="101"/>
      <c r="BV124" s="101"/>
      <c r="BW124" s="101"/>
    </row>
    <row r="125" s="39" customFormat="1" ht="28.5" customHeight="1" spans="1:75">
      <c r="A125" s="49" t="s">
        <v>227</v>
      </c>
      <c r="B125" s="50"/>
      <c r="C125" s="50"/>
      <c r="D125" s="51"/>
      <c r="E125" s="61" t="str">
        <f>IF(M122="","",IF(E126=G126,"△",IF(E126&gt;G126,"○","×")))</f>
        <v/>
      </c>
      <c r="F125" s="62"/>
      <c r="G125" s="62"/>
      <c r="H125" s="63"/>
      <c r="I125" s="61" t="str">
        <f>IF(M124="","",IF(I126=K126,"△",IF(I126&gt;K126,"○","×")))</f>
        <v/>
      </c>
      <c r="J125" s="62"/>
      <c r="K125" s="62"/>
      <c r="L125" s="63"/>
      <c r="M125" s="87"/>
      <c r="N125" s="88"/>
      <c r="O125" s="88"/>
      <c r="P125" s="89"/>
      <c r="Q125" s="61" t="str">
        <f>IF(Q126="","",IF(Q126=S126,"△",IF(Q126&gt;S126,"○","×")))</f>
        <v/>
      </c>
      <c r="R125" s="62"/>
      <c r="S125" s="62"/>
      <c r="T125" s="63"/>
      <c r="U125" s="94" t="str">
        <f>IF(AP121=0,"",COUNTIF(E125:T125,"○"))</f>
        <v/>
      </c>
      <c r="V125" s="95"/>
      <c r="W125" s="94" t="str">
        <f>IF(AP121=0,"",COUNTIF(E125:T125,"×"))</f>
        <v/>
      </c>
      <c r="X125" s="95"/>
      <c r="Y125" s="94" t="str">
        <f>IF(AP121=0,"",COUNTIF(E125:T125,"△"))</f>
        <v/>
      </c>
      <c r="Z125" s="95"/>
      <c r="AA125" s="94" t="str">
        <f>IF(AP121=0,"",U125*3+Y125)</f>
        <v/>
      </c>
      <c r="AB125" s="95"/>
      <c r="AC125" s="94" t="str">
        <f>IF(AP121=0,"",SUM(E126,I126,M126,Q126))</f>
        <v/>
      </c>
      <c r="AD125" s="95"/>
      <c r="AE125" s="94" t="str">
        <f>IF(AP121=0,"",SUM(G126,K126,O126,S126))</f>
        <v/>
      </c>
      <c r="AF125" s="95"/>
      <c r="AG125" s="94" t="str">
        <f>IF(AP121=0,"",SUM(AC125,-AE125))</f>
        <v/>
      </c>
      <c r="AH125" s="95"/>
      <c r="AI125" s="94" t="str">
        <f>IF(AP121=0,"",_xlfn.RANK.EQ(AQ125,AQ121:AQ127))</f>
        <v/>
      </c>
      <c r="AJ125" s="95"/>
      <c r="AK125" s="101"/>
      <c r="AL125" s="101"/>
      <c r="AM125" s="101"/>
      <c r="AN125" s="101"/>
      <c r="AO125" s="101"/>
      <c r="AP125" s="101"/>
      <c r="AQ125" s="102" t="str">
        <f>IF(AP121=0,"",10000000000+(AA125*100000000)+(100000+(AG125*1000))+(AC125))</f>
        <v/>
      </c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1"/>
      <c r="BN125" s="101"/>
      <c r="BO125" s="101"/>
      <c r="BP125" s="101"/>
      <c r="BQ125" s="101"/>
      <c r="BR125" s="101"/>
      <c r="BS125" s="101"/>
      <c r="BT125" s="101"/>
      <c r="BU125" s="101"/>
      <c r="BV125" s="101"/>
      <c r="BW125" s="101"/>
    </row>
    <row r="126" s="39" customFormat="1" ht="28.5" customHeight="1" spans="1:75">
      <c r="A126" s="55" t="s">
        <v>142</v>
      </c>
      <c r="B126" s="56"/>
      <c r="C126" s="56"/>
      <c r="D126" s="57"/>
      <c r="E126" s="66" t="str">
        <f>IF(O122="","",O122)</f>
        <v/>
      </c>
      <c r="F126" s="67"/>
      <c r="G126" s="66" t="str">
        <f>IF(M122="","",M122)</f>
        <v/>
      </c>
      <c r="H126" s="67"/>
      <c r="I126" s="66" t="str">
        <f>IF(O124="","",O124)</f>
        <v/>
      </c>
      <c r="J126" s="67"/>
      <c r="K126" s="66" t="str">
        <f>IF(M124="","",M124)</f>
        <v/>
      </c>
      <c r="L126" s="67"/>
      <c r="M126" s="90"/>
      <c r="N126" s="91"/>
      <c r="O126" s="91"/>
      <c r="P126" s="92"/>
      <c r="Q126" s="98"/>
      <c r="R126" s="99"/>
      <c r="S126" s="98"/>
      <c r="T126" s="99"/>
      <c r="U126" s="96"/>
      <c r="V126" s="97"/>
      <c r="W126" s="96"/>
      <c r="X126" s="97"/>
      <c r="Y126" s="96"/>
      <c r="Z126" s="97"/>
      <c r="AA126" s="96"/>
      <c r="AB126" s="97"/>
      <c r="AC126" s="96"/>
      <c r="AD126" s="97"/>
      <c r="AE126" s="96"/>
      <c r="AF126" s="97"/>
      <c r="AG126" s="96"/>
      <c r="AH126" s="97"/>
      <c r="AI126" s="96"/>
      <c r="AJ126" s="97"/>
      <c r="AK126" s="101"/>
      <c r="AL126" s="101"/>
      <c r="AM126" s="101"/>
      <c r="AN126" s="101"/>
      <c r="AO126" s="101"/>
      <c r="AP126" s="101"/>
      <c r="AQ126" s="102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  <c r="BH126" s="101"/>
      <c r="BI126" s="101"/>
      <c r="BJ126" s="101"/>
      <c r="BK126" s="101"/>
      <c r="BL126" s="101"/>
      <c r="BM126" s="101"/>
      <c r="BN126" s="101"/>
      <c r="BO126" s="101"/>
      <c r="BP126" s="101"/>
      <c r="BQ126" s="101"/>
      <c r="BR126" s="101"/>
      <c r="BS126" s="101"/>
      <c r="BT126" s="101"/>
      <c r="BU126" s="101"/>
      <c r="BV126" s="101"/>
      <c r="BW126" s="101"/>
    </row>
    <row r="127" s="39" customFormat="1" ht="28.5" customHeight="1" spans="1:75">
      <c r="A127" s="49" t="s">
        <v>228</v>
      </c>
      <c r="B127" s="50"/>
      <c r="C127" s="50"/>
      <c r="D127" s="51"/>
      <c r="E127" s="61" t="str">
        <f>IF(Q122="","",IF(E128=G128,"△",IF(E128&gt;G128,"○","×")))</f>
        <v/>
      </c>
      <c r="F127" s="62"/>
      <c r="G127" s="62"/>
      <c r="H127" s="63"/>
      <c r="I127" s="61" t="str">
        <f>IF(Q124="","",IF(I128=K128,"△",IF(I128&gt;K128,"○","×")))</f>
        <v/>
      </c>
      <c r="J127" s="62"/>
      <c r="K127" s="62"/>
      <c r="L127" s="63"/>
      <c r="M127" s="61" t="str">
        <f>IF(Q126="","",IF(M128=O128,"△",IF(M128&gt;O128,"○","×")))</f>
        <v/>
      </c>
      <c r="N127" s="62"/>
      <c r="O127" s="62"/>
      <c r="P127" s="63"/>
      <c r="Q127" s="79"/>
      <c r="R127" s="80"/>
      <c r="S127" s="80"/>
      <c r="T127" s="81"/>
      <c r="U127" s="94" t="str">
        <f>IF(AP121=0,"",COUNTIF(E127:T127,"○"))</f>
        <v/>
      </c>
      <c r="V127" s="95"/>
      <c r="W127" s="94" t="str">
        <f>IF(AP121=0,"",COUNTIF(E127:T127,"×"))</f>
        <v/>
      </c>
      <c r="X127" s="95"/>
      <c r="Y127" s="94" t="str">
        <f>IF(AP121=0,"",COUNTIF(E127:T127,"△"))</f>
        <v/>
      </c>
      <c r="Z127" s="95"/>
      <c r="AA127" s="94" t="str">
        <f>IF(AP121=0,"",U127*3+Y127)</f>
        <v/>
      </c>
      <c r="AB127" s="95"/>
      <c r="AC127" s="94" t="str">
        <f>IF(AP121=0,"",SUM(E128,I128,M128,Q128))</f>
        <v/>
      </c>
      <c r="AD127" s="95"/>
      <c r="AE127" s="94" t="str">
        <f>IF(AP121=0,"",SUM(G128,K128,O128,S128))</f>
        <v/>
      </c>
      <c r="AF127" s="95"/>
      <c r="AG127" s="94" t="str">
        <f>IF(AP121=0,"",SUM(AC127,-AE127))</f>
        <v/>
      </c>
      <c r="AH127" s="95"/>
      <c r="AI127" s="94" t="str">
        <f>IF(AP121=0,"",_xlfn.RANK.EQ(AQ127,AQ121:AQ128))</f>
        <v/>
      </c>
      <c r="AJ127" s="95"/>
      <c r="AK127" s="101"/>
      <c r="AL127" s="101"/>
      <c r="AM127" s="101"/>
      <c r="AN127" s="101"/>
      <c r="AO127" s="101"/>
      <c r="AP127" s="101"/>
      <c r="AQ127" s="102" t="str">
        <f>IF(AP121=0,"",10000000000+(AA127*100000000)+(100000+(AG127*1000))+(AC127))</f>
        <v/>
      </c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101"/>
      <c r="BO127" s="101"/>
      <c r="BP127" s="101"/>
      <c r="BQ127" s="101"/>
      <c r="BR127" s="101"/>
      <c r="BS127" s="101"/>
      <c r="BT127" s="101"/>
      <c r="BU127" s="101"/>
      <c r="BV127" s="101"/>
      <c r="BW127" s="101"/>
    </row>
    <row r="128" s="39" customFormat="1" ht="28.5" customHeight="1" spans="1:75">
      <c r="A128" s="55"/>
      <c r="B128" s="56"/>
      <c r="C128" s="56"/>
      <c r="D128" s="57"/>
      <c r="E128" s="68" t="str">
        <f>IF(S122="","",S122)</f>
        <v/>
      </c>
      <c r="F128" s="68"/>
      <c r="G128" s="68" t="str">
        <f>IF(Q122="","",Q122)</f>
        <v/>
      </c>
      <c r="H128" s="68"/>
      <c r="I128" s="68" t="str">
        <f>IF(S124="","",S124)</f>
        <v/>
      </c>
      <c r="J128" s="68"/>
      <c r="K128" s="68" t="str">
        <f>IF(Q124="","",Q124)</f>
        <v/>
      </c>
      <c r="L128" s="68"/>
      <c r="M128" s="68" t="str">
        <f>IF(S126="","",S126)</f>
        <v/>
      </c>
      <c r="N128" s="68"/>
      <c r="O128" s="68" t="str">
        <f>IF(Q126="","",Q126)</f>
        <v/>
      </c>
      <c r="P128" s="68"/>
      <c r="Q128" s="82"/>
      <c r="R128" s="83"/>
      <c r="S128" s="83"/>
      <c r="T128" s="84"/>
      <c r="U128" s="96"/>
      <c r="V128" s="97"/>
      <c r="W128" s="96"/>
      <c r="X128" s="97"/>
      <c r="Y128" s="96"/>
      <c r="Z128" s="97"/>
      <c r="AA128" s="96"/>
      <c r="AB128" s="97"/>
      <c r="AC128" s="96"/>
      <c r="AD128" s="97"/>
      <c r="AE128" s="96"/>
      <c r="AF128" s="97"/>
      <c r="AG128" s="96"/>
      <c r="AH128" s="97"/>
      <c r="AI128" s="96"/>
      <c r="AJ128" s="97"/>
      <c r="AK128" s="101"/>
      <c r="AL128" s="101"/>
      <c r="AM128" s="101"/>
      <c r="AN128" s="101"/>
      <c r="AO128" s="101"/>
      <c r="AP128" s="101"/>
      <c r="AQ128" s="102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</row>
    <row r="129" spans="22:75">
      <c r="V129" s="93"/>
      <c r="AP129" s="100"/>
      <c r="AQ129" s="100"/>
      <c r="AR129" s="100"/>
      <c r="AS129" s="100"/>
      <c r="AT129" s="100"/>
      <c r="AU129" s="100"/>
      <c r="AV129" s="100"/>
      <c r="AW129" s="100"/>
      <c r="AX129" s="100"/>
      <c r="AY129" s="100"/>
      <c r="AZ129" s="100"/>
      <c r="BA129" s="100"/>
      <c r="BB129" s="100"/>
      <c r="BC129" s="100"/>
      <c r="BD129" s="100"/>
      <c r="BE129" s="100"/>
      <c r="BF129" s="100"/>
      <c r="BG129" s="100"/>
      <c r="BH129" s="100"/>
      <c r="BI129" s="100"/>
      <c r="BJ129" s="100"/>
      <c r="BK129" s="100"/>
      <c r="BL129" s="100"/>
      <c r="BM129" s="100"/>
      <c r="BN129" s="100"/>
      <c r="BO129" s="100"/>
      <c r="BP129" s="100"/>
      <c r="BQ129" s="100"/>
      <c r="BR129" s="100"/>
      <c r="BS129" s="100"/>
      <c r="BT129" s="100"/>
      <c r="BU129" s="100"/>
      <c r="BV129" s="100"/>
      <c r="BW129" s="100"/>
    </row>
    <row r="130" spans="22:75">
      <c r="V130" s="93"/>
      <c r="AP130" s="100"/>
      <c r="AQ130" s="100"/>
      <c r="AR130" s="100"/>
      <c r="AS130" s="100"/>
      <c r="AT130" s="100"/>
      <c r="AU130" s="100"/>
      <c r="AV130" s="100"/>
      <c r="AW130" s="100"/>
      <c r="AX130" s="100"/>
      <c r="AY130" s="100"/>
      <c r="AZ130" s="100"/>
      <c r="BA130" s="100"/>
      <c r="BB130" s="100"/>
      <c r="BC130" s="100"/>
      <c r="BD130" s="100"/>
      <c r="BE130" s="100"/>
      <c r="BF130" s="100"/>
      <c r="BG130" s="100"/>
      <c r="BH130" s="100"/>
      <c r="BI130" s="100"/>
      <c r="BJ130" s="100"/>
      <c r="BK130" s="100"/>
      <c r="BL130" s="100"/>
      <c r="BM130" s="100"/>
      <c r="BN130" s="100"/>
      <c r="BO130" s="100"/>
      <c r="BP130" s="100"/>
      <c r="BQ130" s="100"/>
      <c r="BR130" s="100"/>
      <c r="BS130" s="100"/>
      <c r="BT130" s="100"/>
      <c r="BU130" s="100"/>
      <c r="BV130" s="100"/>
      <c r="BW130" s="100"/>
    </row>
  </sheetData>
  <mergeCells count="1116">
    <mergeCell ref="A4:D4"/>
    <mergeCell ref="E4:H4"/>
    <mergeCell ref="I4:L4"/>
    <mergeCell ref="M4:P4"/>
    <mergeCell ref="Q4:T4"/>
    <mergeCell ref="U4:V4"/>
    <mergeCell ref="W4:X4"/>
    <mergeCell ref="Y4:Z4"/>
    <mergeCell ref="AA4:AB4"/>
    <mergeCell ref="AC4:AD4"/>
    <mergeCell ref="AE4:AF4"/>
    <mergeCell ref="AG4:AH4"/>
    <mergeCell ref="AI4:AJ4"/>
    <mergeCell ref="I5:L5"/>
    <mergeCell ref="M5:P5"/>
    <mergeCell ref="Q5:T5"/>
    <mergeCell ref="I6:J6"/>
    <mergeCell ref="K6:L6"/>
    <mergeCell ref="M6:N6"/>
    <mergeCell ref="O6:P6"/>
    <mergeCell ref="Q6:R6"/>
    <mergeCell ref="S6:T6"/>
    <mergeCell ref="E7:H7"/>
    <mergeCell ref="M7:P7"/>
    <mergeCell ref="Q7:T7"/>
    <mergeCell ref="E8:F8"/>
    <mergeCell ref="G8:H8"/>
    <mergeCell ref="M8:N8"/>
    <mergeCell ref="O8:P8"/>
    <mergeCell ref="Q8:R8"/>
    <mergeCell ref="S8:T8"/>
    <mergeCell ref="E9:H9"/>
    <mergeCell ref="I9:L9"/>
    <mergeCell ref="Q9:T9"/>
    <mergeCell ref="E10:F10"/>
    <mergeCell ref="G10:H10"/>
    <mergeCell ref="I10:J10"/>
    <mergeCell ref="K10:L10"/>
    <mergeCell ref="Q10:R10"/>
    <mergeCell ref="S10:T10"/>
    <mergeCell ref="E11:H11"/>
    <mergeCell ref="I11:L11"/>
    <mergeCell ref="M11:P11"/>
    <mergeCell ref="E12:F12"/>
    <mergeCell ref="G12:H12"/>
    <mergeCell ref="I12:J12"/>
    <mergeCell ref="K12:L12"/>
    <mergeCell ref="M12:N12"/>
    <mergeCell ref="O12:P12"/>
    <mergeCell ref="A14:D14"/>
    <mergeCell ref="E14:H14"/>
    <mergeCell ref="I14:L14"/>
    <mergeCell ref="M14:P14"/>
    <mergeCell ref="Q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I15:L15"/>
    <mergeCell ref="M15:P15"/>
    <mergeCell ref="Q15:T15"/>
    <mergeCell ref="I16:J16"/>
    <mergeCell ref="K16:L16"/>
    <mergeCell ref="M16:N16"/>
    <mergeCell ref="O16:P16"/>
    <mergeCell ref="Q16:R16"/>
    <mergeCell ref="S16:T16"/>
    <mergeCell ref="E17:H17"/>
    <mergeCell ref="M17:P17"/>
    <mergeCell ref="Q17:T17"/>
    <mergeCell ref="E18:F18"/>
    <mergeCell ref="G18:H18"/>
    <mergeCell ref="M18:N18"/>
    <mergeCell ref="O18:P18"/>
    <mergeCell ref="Q18:R18"/>
    <mergeCell ref="S18:T18"/>
    <mergeCell ref="E19:H19"/>
    <mergeCell ref="I19:L19"/>
    <mergeCell ref="Q19:T19"/>
    <mergeCell ref="E20:F20"/>
    <mergeCell ref="G20:H20"/>
    <mergeCell ref="I20:J20"/>
    <mergeCell ref="K20:L20"/>
    <mergeCell ref="Q20:R20"/>
    <mergeCell ref="S20:T20"/>
    <mergeCell ref="E21:H21"/>
    <mergeCell ref="I21:L21"/>
    <mergeCell ref="M21:P21"/>
    <mergeCell ref="E22:F22"/>
    <mergeCell ref="G22:H22"/>
    <mergeCell ref="I22:J22"/>
    <mergeCell ref="K22:L22"/>
    <mergeCell ref="M22:N22"/>
    <mergeCell ref="O22:P22"/>
    <mergeCell ref="A24:D24"/>
    <mergeCell ref="E24:H24"/>
    <mergeCell ref="I24:L24"/>
    <mergeCell ref="M24:P24"/>
    <mergeCell ref="Q24:T24"/>
    <mergeCell ref="U24:V24"/>
    <mergeCell ref="W24:X24"/>
    <mergeCell ref="Y24:Z24"/>
    <mergeCell ref="AA24:AB24"/>
    <mergeCell ref="AC24:AD24"/>
    <mergeCell ref="AE24:AF24"/>
    <mergeCell ref="AG24:AH24"/>
    <mergeCell ref="AI24:AJ24"/>
    <mergeCell ref="I25:L25"/>
    <mergeCell ref="M25:P25"/>
    <mergeCell ref="Q25:T25"/>
    <mergeCell ref="I26:J26"/>
    <mergeCell ref="K26:L26"/>
    <mergeCell ref="M26:N26"/>
    <mergeCell ref="O26:P26"/>
    <mergeCell ref="Q26:R26"/>
    <mergeCell ref="S26:T26"/>
    <mergeCell ref="E27:H27"/>
    <mergeCell ref="M27:P27"/>
    <mergeCell ref="Q27:T27"/>
    <mergeCell ref="E28:F28"/>
    <mergeCell ref="G28:H28"/>
    <mergeCell ref="M28:N28"/>
    <mergeCell ref="O28:P28"/>
    <mergeCell ref="Q28:R28"/>
    <mergeCell ref="S28:T28"/>
    <mergeCell ref="E29:H29"/>
    <mergeCell ref="I29:L29"/>
    <mergeCell ref="Q29:T29"/>
    <mergeCell ref="E30:F30"/>
    <mergeCell ref="G30:H30"/>
    <mergeCell ref="I30:J30"/>
    <mergeCell ref="K30:L30"/>
    <mergeCell ref="Q30:R30"/>
    <mergeCell ref="S30:T30"/>
    <mergeCell ref="E31:H31"/>
    <mergeCell ref="I31:L31"/>
    <mergeCell ref="M31:P31"/>
    <mergeCell ref="E32:F32"/>
    <mergeCell ref="G32:H32"/>
    <mergeCell ref="I32:J32"/>
    <mergeCell ref="K32:L32"/>
    <mergeCell ref="M32:N32"/>
    <mergeCell ref="O32:P32"/>
    <mergeCell ref="A34:D34"/>
    <mergeCell ref="E34:H34"/>
    <mergeCell ref="I34:L34"/>
    <mergeCell ref="M34:P34"/>
    <mergeCell ref="Q34:T34"/>
    <mergeCell ref="U34:V34"/>
    <mergeCell ref="W34:X34"/>
    <mergeCell ref="Y34:Z34"/>
    <mergeCell ref="AA34:AB34"/>
    <mergeCell ref="AC34:AD34"/>
    <mergeCell ref="AE34:AF34"/>
    <mergeCell ref="AG34:AH34"/>
    <mergeCell ref="AI34:AJ34"/>
    <mergeCell ref="I35:L35"/>
    <mergeCell ref="M35:P35"/>
    <mergeCell ref="Q35:T35"/>
    <mergeCell ref="I36:J36"/>
    <mergeCell ref="K36:L36"/>
    <mergeCell ref="M36:N36"/>
    <mergeCell ref="O36:P36"/>
    <mergeCell ref="Q36:R36"/>
    <mergeCell ref="S36:T36"/>
    <mergeCell ref="E37:H37"/>
    <mergeCell ref="M37:P37"/>
    <mergeCell ref="Q37:T37"/>
    <mergeCell ref="E38:F38"/>
    <mergeCell ref="G38:H38"/>
    <mergeCell ref="M38:N38"/>
    <mergeCell ref="O38:P38"/>
    <mergeCell ref="Q38:R38"/>
    <mergeCell ref="S38:T38"/>
    <mergeCell ref="E39:H39"/>
    <mergeCell ref="I39:L39"/>
    <mergeCell ref="Q39:T39"/>
    <mergeCell ref="E40:F40"/>
    <mergeCell ref="G40:H40"/>
    <mergeCell ref="I40:J40"/>
    <mergeCell ref="K40:L40"/>
    <mergeCell ref="Q40:R40"/>
    <mergeCell ref="S40:T40"/>
    <mergeCell ref="E41:H41"/>
    <mergeCell ref="I41:L41"/>
    <mergeCell ref="M41:P41"/>
    <mergeCell ref="E42:F42"/>
    <mergeCell ref="G42:H42"/>
    <mergeCell ref="I42:J42"/>
    <mergeCell ref="K42:L42"/>
    <mergeCell ref="M42:N42"/>
    <mergeCell ref="O42:P42"/>
    <mergeCell ref="A47:D47"/>
    <mergeCell ref="E47:H47"/>
    <mergeCell ref="I47:L47"/>
    <mergeCell ref="M47:P47"/>
    <mergeCell ref="Q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I48:L48"/>
    <mergeCell ref="M48:P48"/>
    <mergeCell ref="Q48:T48"/>
    <mergeCell ref="I49:J49"/>
    <mergeCell ref="K49:L49"/>
    <mergeCell ref="M49:N49"/>
    <mergeCell ref="O49:P49"/>
    <mergeCell ref="Q49:R49"/>
    <mergeCell ref="S49:T49"/>
    <mergeCell ref="E50:H50"/>
    <mergeCell ref="M50:P50"/>
    <mergeCell ref="Q50:T50"/>
    <mergeCell ref="E51:F51"/>
    <mergeCell ref="G51:H51"/>
    <mergeCell ref="M51:N51"/>
    <mergeCell ref="O51:P51"/>
    <mergeCell ref="Q51:R51"/>
    <mergeCell ref="S51:T51"/>
    <mergeCell ref="E52:H52"/>
    <mergeCell ref="I52:L52"/>
    <mergeCell ref="Q52:T52"/>
    <mergeCell ref="E53:F53"/>
    <mergeCell ref="G53:H53"/>
    <mergeCell ref="I53:J53"/>
    <mergeCell ref="K53:L53"/>
    <mergeCell ref="Q53:R53"/>
    <mergeCell ref="S53:T53"/>
    <mergeCell ref="E54:H54"/>
    <mergeCell ref="I54:L54"/>
    <mergeCell ref="M54:P54"/>
    <mergeCell ref="E55:F55"/>
    <mergeCell ref="G55:H55"/>
    <mergeCell ref="I55:J55"/>
    <mergeCell ref="K55:L55"/>
    <mergeCell ref="M55:N55"/>
    <mergeCell ref="O55:P55"/>
    <mergeCell ref="A57:D57"/>
    <mergeCell ref="E57:H57"/>
    <mergeCell ref="I57:L57"/>
    <mergeCell ref="M57:P57"/>
    <mergeCell ref="Q57:T57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I58:L58"/>
    <mergeCell ref="M58:P58"/>
    <mergeCell ref="Q58:T58"/>
    <mergeCell ref="I59:J59"/>
    <mergeCell ref="K59:L59"/>
    <mergeCell ref="M59:N59"/>
    <mergeCell ref="O59:P59"/>
    <mergeCell ref="Q59:R59"/>
    <mergeCell ref="S59:T59"/>
    <mergeCell ref="E60:H60"/>
    <mergeCell ref="M60:P60"/>
    <mergeCell ref="Q60:T60"/>
    <mergeCell ref="E61:F61"/>
    <mergeCell ref="G61:H61"/>
    <mergeCell ref="M61:N61"/>
    <mergeCell ref="O61:P61"/>
    <mergeCell ref="Q61:R61"/>
    <mergeCell ref="S61:T61"/>
    <mergeCell ref="E62:H62"/>
    <mergeCell ref="I62:L62"/>
    <mergeCell ref="Q62:T62"/>
    <mergeCell ref="E63:F63"/>
    <mergeCell ref="G63:H63"/>
    <mergeCell ref="I63:J63"/>
    <mergeCell ref="K63:L63"/>
    <mergeCell ref="Q63:R63"/>
    <mergeCell ref="S63:T63"/>
    <mergeCell ref="E64:H64"/>
    <mergeCell ref="I64:L64"/>
    <mergeCell ref="M64:P64"/>
    <mergeCell ref="E65:F65"/>
    <mergeCell ref="G65:H65"/>
    <mergeCell ref="I65:J65"/>
    <mergeCell ref="K65:L65"/>
    <mergeCell ref="M65:N65"/>
    <mergeCell ref="O65:P65"/>
    <mergeCell ref="A67:D67"/>
    <mergeCell ref="E67:H67"/>
    <mergeCell ref="I67:L67"/>
    <mergeCell ref="M67:P67"/>
    <mergeCell ref="Q67:T67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I68:L68"/>
    <mergeCell ref="M68:P68"/>
    <mergeCell ref="Q68:T68"/>
    <mergeCell ref="I69:J69"/>
    <mergeCell ref="K69:L69"/>
    <mergeCell ref="M69:N69"/>
    <mergeCell ref="O69:P69"/>
    <mergeCell ref="Q69:R69"/>
    <mergeCell ref="S69:T69"/>
    <mergeCell ref="E70:H70"/>
    <mergeCell ref="M70:P70"/>
    <mergeCell ref="Q70:T70"/>
    <mergeCell ref="E71:F71"/>
    <mergeCell ref="G71:H71"/>
    <mergeCell ref="M71:N71"/>
    <mergeCell ref="O71:P71"/>
    <mergeCell ref="Q71:R71"/>
    <mergeCell ref="S71:T71"/>
    <mergeCell ref="E72:H72"/>
    <mergeCell ref="I72:L72"/>
    <mergeCell ref="Q72:T72"/>
    <mergeCell ref="E73:F73"/>
    <mergeCell ref="G73:H73"/>
    <mergeCell ref="I73:J73"/>
    <mergeCell ref="K73:L73"/>
    <mergeCell ref="Q73:R73"/>
    <mergeCell ref="S73:T73"/>
    <mergeCell ref="E74:H74"/>
    <mergeCell ref="I74:L74"/>
    <mergeCell ref="M74:P74"/>
    <mergeCell ref="E75:F75"/>
    <mergeCell ref="G75:H75"/>
    <mergeCell ref="I75:J75"/>
    <mergeCell ref="K75:L75"/>
    <mergeCell ref="M75:N75"/>
    <mergeCell ref="O75:P75"/>
    <mergeCell ref="A77:D77"/>
    <mergeCell ref="E77:H77"/>
    <mergeCell ref="I77:L77"/>
    <mergeCell ref="M77:P77"/>
    <mergeCell ref="Q77:T77"/>
    <mergeCell ref="U77:V77"/>
    <mergeCell ref="W77:X77"/>
    <mergeCell ref="Y77:Z77"/>
    <mergeCell ref="AA77:AB77"/>
    <mergeCell ref="AC77:AD77"/>
    <mergeCell ref="AE77:AF77"/>
    <mergeCell ref="AG77:AH77"/>
    <mergeCell ref="AI77:AJ77"/>
    <mergeCell ref="I78:L78"/>
    <mergeCell ref="M78:P78"/>
    <mergeCell ref="Q78:T78"/>
    <mergeCell ref="I79:J79"/>
    <mergeCell ref="K79:L79"/>
    <mergeCell ref="M79:N79"/>
    <mergeCell ref="O79:P79"/>
    <mergeCell ref="Q79:R79"/>
    <mergeCell ref="S79:T79"/>
    <mergeCell ref="E80:H80"/>
    <mergeCell ref="M80:P80"/>
    <mergeCell ref="Q80:T80"/>
    <mergeCell ref="E81:F81"/>
    <mergeCell ref="G81:H81"/>
    <mergeCell ref="M81:N81"/>
    <mergeCell ref="O81:P81"/>
    <mergeCell ref="Q81:R81"/>
    <mergeCell ref="S81:T81"/>
    <mergeCell ref="E82:H82"/>
    <mergeCell ref="I82:L82"/>
    <mergeCell ref="Q82:T82"/>
    <mergeCell ref="E83:F83"/>
    <mergeCell ref="G83:H83"/>
    <mergeCell ref="I83:J83"/>
    <mergeCell ref="K83:L83"/>
    <mergeCell ref="Q83:R83"/>
    <mergeCell ref="S83:T83"/>
    <mergeCell ref="E84:H84"/>
    <mergeCell ref="I84:L84"/>
    <mergeCell ref="M84:P84"/>
    <mergeCell ref="E85:F85"/>
    <mergeCell ref="G85:H85"/>
    <mergeCell ref="I85:J85"/>
    <mergeCell ref="K85:L85"/>
    <mergeCell ref="M85:N85"/>
    <mergeCell ref="O85:P85"/>
    <mergeCell ref="A90:D90"/>
    <mergeCell ref="E90:H90"/>
    <mergeCell ref="I90:L90"/>
    <mergeCell ref="M90:P90"/>
    <mergeCell ref="Q90:T90"/>
    <mergeCell ref="U90:V90"/>
    <mergeCell ref="W90:X90"/>
    <mergeCell ref="Y90:Z90"/>
    <mergeCell ref="AA90:AB90"/>
    <mergeCell ref="AC90:AD90"/>
    <mergeCell ref="AE90:AF90"/>
    <mergeCell ref="AG90:AH90"/>
    <mergeCell ref="AI90:AJ90"/>
    <mergeCell ref="I91:L91"/>
    <mergeCell ref="M91:P91"/>
    <mergeCell ref="Q91:T91"/>
    <mergeCell ref="I92:J92"/>
    <mergeCell ref="K92:L92"/>
    <mergeCell ref="M92:N92"/>
    <mergeCell ref="O92:P92"/>
    <mergeCell ref="Q92:R92"/>
    <mergeCell ref="S92:T92"/>
    <mergeCell ref="E93:H93"/>
    <mergeCell ref="M93:P93"/>
    <mergeCell ref="Q93:T93"/>
    <mergeCell ref="E94:F94"/>
    <mergeCell ref="G94:H94"/>
    <mergeCell ref="M94:N94"/>
    <mergeCell ref="O94:P94"/>
    <mergeCell ref="Q94:R94"/>
    <mergeCell ref="S94:T94"/>
    <mergeCell ref="E95:H95"/>
    <mergeCell ref="I95:L95"/>
    <mergeCell ref="Q95:T95"/>
    <mergeCell ref="E96:F96"/>
    <mergeCell ref="G96:H96"/>
    <mergeCell ref="I96:J96"/>
    <mergeCell ref="K96:L96"/>
    <mergeCell ref="Q96:R96"/>
    <mergeCell ref="S96:T96"/>
    <mergeCell ref="E97:H97"/>
    <mergeCell ref="I97:L97"/>
    <mergeCell ref="M97:P97"/>
    <mergeCell ref="E98:F98"/>
    <mergeCell ref="G98:H98"/>
    <mergeCell ref="I98:J98"/>
    <mergeCell ref="K98:L98"/>
    <mergeCell ref="M98:N98"/>
    <mergeCell ref="O98:P98"/>
    <mergeCell ref="A100:D100"/>
    <mergeCell ref="E100:H100"/>
    <mergeCell ref="I100:L100"/>
    <mergeCell ref="M100:P100"/>
    <mergeCell ref="Q100:T100"/>
    <mergeCell ref="U100:V100"/>
    <mergeCell ref="W100:X100"/>
    <mergeCell ref="Y100:Z100"/>
    <mergeCell ref="AA100:AB100"/>
    <mergeCell ref="AC100:AD100"/>
    <mergeCell ref="AE100:AF100"/>
    <mergeCell ref="AG100:AH100"/>
    <mergeCell ref="AI100:AJ100"/>
    <mergeCell ref="I101:L101"/>
    <mergeCell ref="M101:P101"/>
    <mergeCell ref="Q101:T101"/>
    <mergeCell ref="I102:J102"/>
    <mergeCell ref="K102:L102"/>
    <mergeCell ref="M102:N102"/>
    <mergeCell ref="O102:P102"/>
    <mergeCell ref="Q102:R102"/>
    <mergeCell ref="S102:T102"/>
    <mergeCell ref="E103:H103"/>
    <mergeCell ref="M103:P103"/>
    <mergeCell ref="Q103:T103"/>
    <mergeCell ref="E104:F104"/>
    <mergeCell ref="G104:H104"/>
    <mergeCell ref="M104:N104"/>
    <mergeCell ref="O104:P104"/>
    <mergeCell ref="Q104:R104"/>
    <mergeCell ref="S104:T104"/>
    <mergeCell ref="E105:H105"/>
    <mergeCell ref="I105:L105"/>
    <mergeCell ref="Q105:T105"/>
    <mergeCell ref="E106:F106"/>
    <mergeCell ref="G106:H106"/>
    <mergeCell ref="I106:J106"/>
    <mergeCell ref="K106:L106"/>
    <mergeCell ref="Q106:R106"/>
    <mergeCell ref="S106:T106"/>
    <mergeCell ref="E107:H107"/>
    <mergeCell ref="I107:L107"/>
    <mergeCell ref="M107:P107"/>
    <mergeCell ref="E108:F108"/>
    <mergeCell ref="G108:H108"/>
    <mergeCell ref="I108:J108"/>
    <mergeCell ref="K108:L108"/>
    <mergeCell ref="M108:N108"/>
    <mergeCell ref="O108:P108"/>
    <mergeCell ref="A110:D110"/>
    <mergeCell ref="E110:H110"/>
    <mergeCell ref="I110:L110"/>
    <mergeCell ref="M110:P110"/>
    <mergeCell ref="Q110:T110"/>
    <mergeCell ref="U110:V110"/>
    <mergeCell ref="W110:X110"/>
    <mergeCell ref="Y110:Z110"/>
    <mergeCell ref="AA110:AB110"/>
    <mergeCell ref="AC110:AD110"/>
    <mergeCell ref="AE110:AF110"/>
    <mergeCell ref="AG110:AH110"/>
    <mergeCell ref="AI110:AJ110"/>
    <mergeCell ref="I111:L111"/>
    <mergeCell ref="M111:P111"/>
    <mergeCell ref="Q111:T111"/>
    <mergeCell ref="I112:J112"/>
    <mergeCell ref="K112:L112"/>
    <mergeCell ref="M112:N112"/>
    <mergeCell ref="O112:P112"/>
    <mergeCell ref="Q112:R112"/>
    <mergeCell ref="S112:T112"/>
    <mergeCell ref="E113:H113"/>
    <mergeCell ref="M113:P113"/>
    <mergeCell ref="Q113:T113"/>
    <mergeCell ref="E114:F114"/>
    <mergeCell ref="G114:H114"/>
    <mergeCell ref="M114:N114"/>
    <mergeCell ref="O114:P114"/>
    <mergeCell ref="Q114:R114"/>
    <mergeCell ref="S114:T114"/>
    <mergeCell ref="E115:H115"/>
    <mergeCell ref="I115:L115"/>
    <mergeCell ref="Q115:T115"/>
    <mergeCell ref="E116:F116"/>
    <mergeCell ref="G116:H116"/>
    <mergeCell ref="I116:J116"/>
    <mergeCell ref="K116:L116"/>
    <mergeCell ref="Q116:R116"/>
    <mergeCell ref="S116:T116"/>
    <mergeCell ref="E117:H117"/>
    <mergeCell ref="I117:L117"/>
    <mergeCell ref="M117:P117"/>
    <mergeCell ref="E118:F118"/>
    <mergeCell ref="G118:H118"/>
    <mergeCell ref="I118:J118"/>
    <mergeCell ref="K118:L118"/>
    <mergeCell ref="M118:N118"/>
    <mergeCell ref="O118:P118"/>
    <mergeCell ref="A120:D120"/>
    <mergeCell ref="E120:H120"/>
    <mergeCell ref="I120:L120"/>
    <mergeCell ref="M120:P120"/>
    <mergeCell ref="Q120:T120"/>
    <mergeCell ref="U120:V120"/>
    <mergeCell ref="W120:X120"/>
    <mergeCell ref="Y120:Z120"/>
    <mergeCell ref="AA120:AB120"/>
    <mergeCell ref="AC120:AD120"/>
    <mergeCell ref="AE120:AF120"/>
    <mergeCell ref="AG120:AH120"/>
    <mergeCell ref="AI120:AJ120"/>
    <mergeCell ref="I121:L121"/>
    <mergeCell ref="M121:P121"/>
    <mergeCell ref="Q121:T121"/>
    <mergeCell ref="I122:J122"/>
    <mergeCell ref="K122:L122"/>
    <mergeCell ref="M122:N122"/>
    <mergeCell ref="O122:P122"/>
    <mergeCell ref="Q122:R122"/>
    <mergeCell ref="S122:T122"/>
    <mergeCell ref="E123:H123"/>
    <mergeCell ref="M123:P123"/>
    <mergeCell ref="Q123:T123"/>
    <mergeCell ref="E124:F124"/>
    <mergeCell ref="G124:H124"/>
    <mergeCell ref="M124:N124"/>
    <mergeCell ref="O124:P124"/>
    <mergeCell ref="Q124:R124"/>
    <mergeCell ref="S124:T124"/>
    <mergeCell ref="E125:H125"/>
    <mergeCell ref="I125:L125"/>
    <mergeCell ref="Q125:T125"/>
    <mergeCell ref="E126:F126"/>
    <mergeCell ref="G126:H126"/>
    <mergeCell ref="I126:J126"/>
    <mergeCell ref="K126:L126"/>
    <mergeCell ref="Q126:R126"/>
    <mergeCell ref="S126:T126"/>
    <mergeCell ref="E127:H127"/>
    <mergeCell ref="I127:L127"/>
    <mergeCell ref="M127:P127"/>
    <mergeCell ref="E128:F128"/>
    <mergeCell ref="G128:H128"/>
    <mergeCell ref="I128:J128"/>
    <mergeCell ref="K128:L128"/>
    <mergeCell ref="M128:N128"/>
    <mergeCell ref="O128:P128"/>
    <mergeCell ref="AQ5:AQ6"/>
    <mergeCell ref="AQ7:AQ8"/>
    <mergeCell ref="AQ9:AQ10"/>
    <mergeCell ref="AQ11:AQ12"/>
    <mergeCell ref="AQ15:AQ16"/>
    <mergeCell ref="AQ17:AQ18"/>
    <mergeCell ref="AQ19:AQ20"/>
    <mergeCell ref="AQ21:AQ22"/>
    <mergeCell ref="AQ25:AQ26"/>
    <mergeCell ref="AQ27:AQ28"/>
    <mergeCell ref="AQ29:AQ30"/>
    <mergeCell ref="AQ31:AQ32"/>
    <mergeCell ref="AQ35:AQ36"/>
    <mergeCell ref="AQ37:AQ38"/>
    <mergeCell ref="AQ39:AQ40"/>
    <mergeCell ref="AQ41:AQ42"/>
    <mergeCell ref="AQ48:AQ49"/>
    <mergeCell ref="AQ50:AQ51"/>
    <mergeCell ref="AQ52:AQ53"/>
    <mergeCell ref="AQ54:AQ55"/>
    <mergeCell ref="AQ58:AQ59"/>
    <mergeCell ref="AQ60:AQ61"/>
    <mergeCell ref="AQ62:AQ63"/>
    <mergeCell ref="AQ64:AQ65"/>
    <mergeCell ref="AQ68:AQ69"/>
    <mergeCell ref="AQ70:AQ71"/>
    <mergeCell ref="AQ72:AQ73"/>
    <mergeCell ref="AQ74:AQ75"/>
    <mergeCell ref="AQ78:AQ79"/>
    <mergeCell ref="AQ80:AQ81"/>
    <mergeCell ref="AQ82:AQ83"/>
    <mergeCell ref="AQ84:AQ85"/>
    <mergeCell ref="AQ91:AQ92"/>
    <mergeCell ref="AQ93:AQ94"/>
    <mergeCell ref="AQ95:AQ96"/>
    <mergeCell ref="AQ97:AQ98"/>
    <mergeCell ref="AQ101:AQ102"/>
    <mergeCell ref="AQ103:AQ104"/>
    <mergeCell ref="AQ105:AQ106"/>
    <mergeCell ref="AQ107:AQ108"/>
    <mergeCell ref="AQ111:AQ112"/>
    <mergeCell ref="AQ113:AQ114"/>
    <mergeCell ref="AQ115:AQ116"/>
    <mergeCell ref="AQ117:AQ118"/>
    <mergeCell ref="AQ121:AQ122"/>
    <mergeCell ref="AQ123:AQ124"/>
    <mergeCell ref="AQ125:AQ126"/>
    <mergeCell ref="AQ127:AQ128"/>
    <mergeCell ref="U127:V128"/>
    <mergeCell ref="W127:X128"/>
    <mergeCell ref="Y127:Z128"/>
    <mergeCell ref="AA127:AB128"/>
    <mergeCell ref="AC127:AD128"/>
    <mergeCell ref="AE127:AF128"/>
    <mergeCell ref="AG127:AH128"/>
    <mergeCell ref="AI127:AJ128"/>
    <mergeCell ref="A127:D128"/>
    <mergeCell ref="Q127:T128"/>
    <mergeCell ref="U125:V126"/>
    <mergeCell ref="W125:X126"/>
    <mergeCell ref="Y125:Z126"/>
    <mergeCell ref="AA125:AB126"/>
    <mergeCell ref="AC125:AD126"/>
    <mergeCell ref="AE125:AF126"/>
    <mergeCell ref="AG125:AH126"/>
    <mergeCell ref="AI125:AJ126"/>
    <mergeCell ref="A125:D126"/>
    <mergeCell ref="M125:P126"/>
    <mergeCell ref="U123:V124"/>
    <mergeCell ref="W123:X124"/>
    <mergeCell ref="Y123:Z124"/>
    <mergeCell ref="AA123:AB124"/>
    <mergeCell ref="AC123:AD124"/>
    <mergeCell ref="AE123:AF124"/>
    <mergeCell ref="AG123:AH124"/>
    <mergeCell ref="AI123:AJ124"/>
    <mergeCell ref="A123:D124"/>
    <mergeCell ref="I123:L124"/>
    <mergeCell ref="U121:V122"/>
    <mergeCell ref="W121:X122"/>
    <mergeCell ref="Y121:Z122"/>
    <mergeCell ref="AA121:AB122"/>
    <mergeCell ref="AC121:AD122"/>
    <mergeCell ref="AE121:AF122"/>
    <mergeCell ref="AG121:AH122"/>
    <mergeCell ref="AI121:AJ122"/>
    <mergeCell ref="A121:D122"/>
    <mergeCell ref="E121:H122"/>
    <mergeCell ref="U117:V118"/>
    <mergeCell ref="W117:X118"/>
    <mergeCell ref="Y117:Z118"/>
    <mergeCell ref="AA117:AB118"/>
    <mergeCell ref="AC117:AD118"/>
    <mergeCell ref="AE117:AF118"/>
    <mergeCell ref="AG117:AH118"/>
    <mergeCell ref="AI117:AJ118"/>
    <mergeCell ref="A117:D118"/>
    <mergeCell ref="Q117:T118"/>
    <mergeCell ref="U115:V116"/>
    <mergeCell ref="W115:X116"/>
    <mergeCell ref="Y115:Z116"/>
    <mergeCell ref="AA115:AB116"/>
    <mergeCell ref="AC115:AD116"/>
    <mergeCell ref="AE115:AF116"/>
    <mergeCell ref="AG115:AH116"/>
    <mergeCell ref="AI115:AJ116"/>
    <mergeCell ref="A115:D116"/>
    <mergeCell ref="M115:P116"/>
    <mergeCell ref="U113:V114"/>
    <mergeCell ref="W113:X114"/>
    <mergeCell ref="Y113:Z114"/>
    <mergeCell ref="AA113:AB114"/>
    <mergeCell ref="AC113:AD114"/>
    <mergeCell ref="AE113:AF114"/>
    <mergeCell ref="AG113:AH114"/>
    <mergeCell ref="AI113:AJ114"/>
    <mergeCell ref="A113:D114"/>
    <mergeCell ref="I113:L114"/>
    <mergeCell ref="U111:V112"/>
    <mergeCell ref="W111:X112"/>
    <mergeCell ref="Y111:Z112"/>
    <mergeCell ref="AA111:AB112"/>
    <mergeCell ref="AC111:AD112"/>
    <mergeCell ref="AE111:AF112"/>
    <mergeCell ref="AG111:AH112"/>
    <mergeCell ref="AI111:AJ112"/>
    <mergeCell ref="A111:D112"/>
    <mergeCell ref="E111:H112"/>
    <mergeCell ref="U107:V108"/>
    <mergeCell ref="W107:X108"/>
    <mergeCell ref="Y107:Z108"/>
    <mergeCell ref="AA107:AB108"/>
    <mergeCell ref="AC107:AD108"/>
    <mergeCell ref="AE107:AF108"/>
    <mergeCell ref="AG107:AH108"/>
    <mergeCell ref="AI107:AJ108"/>
    <mergeCell ref="A107:D108"/>
    <mergeCell ref="Q107:T108"/>
    <mergeCell ref="U105:V106"/>
    <mergeCell ref="W105:X106"/>
    <mergeCell ref="Y105:Z106"/>
    <mergeCell ref="AA105:AB106"/>
    <mergeCell ref="AC105:AD106"/>
    <mergeCell ref="AE105:AF106"/>
    <mergeCell ref="AG105:AH106"/>
    <mergeCell ref="AI105:AJ106"/>
    <mergeCell ref="A105:D106"/>
    <mergeCell ref="M105:P106"/>
    <mergeCell ref="U103:V104"/>
    <mergeCell ref="W103:X104"/>
    <mergeCell ref="Y103:Z104"/>
    <mergeCell ref="AA103:AB104"/>
    <mergeCell ref="AC103:AD104"/>
    <mergeCell ref="AE103:AF104"/>
    <mergeCell ref="AG103:AH104"/>
    <mergeCell ref="AI103:AJ104"/>
    <mergeCell ref="A103:D104"/>
    <mergeCell ref="I103:L104"/>
    <mergeCell ref="U101:V102"/>
    <mergeCell ref="W101:X102"/>
    <mergeCell ref="Y101:Z102"/>
    <mergeCell ref="AA101:AB102"/>
    <mergeCell ref="AC101:AD102"/>
    <mergeCell ref="AE101:AF102"/>
    <mergeCell ref="AG101:AH102"/>
    <mergeCell ref="AI101:AJ102"/>
    <mergeCell ref="A101:D102"/>
    <mergeCell ref="E101:H102"/>
    <mergeCell ref="U97:V98"/>
    <mergeCell ref="W97:X98"/>
    <mergeCell ref="Y97:Z98"/>
    <mergeCell ref="AA97:AB98"/>
    <mergeCell ref="AC97:AD98"/>
    <mergeCell ref="AE97:AF98"/>
    <mergeCell ref="AG97:AH98"/>
    <mergeCell ref="AI97:AJ98"/>
    <mergeCell ref="A97:D98"/>
    <mergeCell ref="Q97:T98"/>
    <mergeCell ref="U95:V96"/>
    <mergeCell ref="W95:X96"/>
    <mergeCell ref="Y95:Z96"/>
    <mergeCell ref="AA95:AB96"/>
    <mergeCell ref="AC95:AD96"/>
    <mergeCell ref="AE95:AF96"/>
    <mergeCell ref="AG95:AH96"/>
    <mergeCell ref="AI95:AJ96"/>
    <mergeCell ref="A95:D96"/>
    <mergeCell ref="M95:P96"/>
    <mergeCell ref="U93:V94"/>
    <mergeCell ref="W93:X94"/>
    <mergeCell ref="Y93:Z94"/>
    <mergeCell ref="AA93:AB94"/>
    <mergeCell ref="AC93:AD94"/>
    <mergeCell ref="AE93:AF94"/>
    <mergeCell ref="AG93:AH94"/>
    <mergeCell ref="AI93:AJ94"/>
    <mergeCell ref="A93:D94"/>
    <mergeCell ref="I93:L94"/>
    <mergeCell ref="U91:V92"/>
    <mergeCell ref="W91:X92"/>
    <mergeCell ref="Y91:Z92"/>
    <mergeCell ref="AA91:AB92"/>
    <mergeCell ref="AC91:AD92"/>
    <mergeCell ref="AE91:AF92"/>
    <mergeCell ref="AG91:AH92"/>
    <mergeCell ref="AI91:AJ92"/>
    <mergeCell ref="A91:D92"/>
    <mergeCell ref="E91:H92"/>
    <mergeCell ref="U84:V85"/>
    <mergeCell ref="W84:X85"/>
    <mergeCell ref="Y84:Z85"/>
    <mergeCell ref="AA84:AB85"/>
    <mergeCell ref="AC84:AD85"/>
    <mergeCell ref="AE84:AF85"/>
    <mergeCell ref="AG84:AH85"/>
    <mergeCell ref="AI84:AJ85"/>
    <mergeCell ref="A84:D85"/>
    <mergeCell ref="Q84:T85"/>
    <mergeCell ref="U82:V83"/>
    <mergeCell ref="W82:X83"/>
    <mergeCell ref="Y82:Z83"/>
    <mergeCell ref="AA82:AB83"/>
    <mergeCell ref="AC82:AD83"/>
    <mergeCell ref="AE82:AF83"/>
    <mergeCell ref="AG82:AH83"/>
    <mergeCell ref="AI82:AJ83"/>
    <mergeCell ref="A82:D83"/>
    <mergeCell ref="M82:P83"/>
    <mergeCell ref="U80:V81"/>
    <mergeCell ref="W80:X81"/>
    <mergeCell ref="Y80:Z81"/>
    <mergeCell ref="AA80:AB81"/>
    <mergeCell ref="AC80:AD81"/>
    <mergeCell ref="AE80:AF81"/>
    <mergeCell ref="AG80:AH81"/>
    <mergeCell ref="AI80:AJ81"/>
    <mergeCell ref="A80:D81"/>
    <mergeCell ref="I80:L81"/>
    <mergeCell ref="U78:V79"/>
    <mergeCell ref="W78:X79"/>
    <mergeCell ref="Y78:Z79"/>
    <mergeCell ref="AA78:AB79"/>
    <mergeCell ref="AC78:AD79"/>
    <mergeCell ref="AE78:AF79"/>
    <mergeCell ref="AG78:AH79"/>
    <mergeCell ref="AI78:AJ79"/>
    <mergeCell ref="A78:D79"/>
    <mergeCell ref="E78:H79"/>
    <mergeCell ref="U74:V75"/>
    <mergeCell ref="W74:X75"/>
    <mergeCell ref="Y74:Z75"/>
    <mergeCell ref="AA74:AB75"/>
    <mergeCell ref="AC74:AD75"/>
    <mergeCell ref="AE74:AF75"/>
    <mergeCell ref="AG74:AH75"/>
    <mergeCell ref="AI74:AJ75"/>
    <mergeCell ref="A74:D75"/>
    <mergeCell ref="Q74:T75"/>
    <mergeCell ref="U72:V73"/>
    <mergeCell ref="W72:X73"/>
    <mergeCell ref="Y72:Z73"/>
    <mergeCell ref="AA72:AB73"/>
    <mergeCell ref="AC72:AD73"/>
    <mergeCell ref="AE72:AF73"/>
    <mergeCell ref="AG72:AH73"/>
    <mergeCell ref="AI72:AJ73"/>
    <mergeCell ref="U70:V71"/>
    <mergeCell ref="W70:X71"/>
    <mergeCell ref="Y70:Z71"/>
    <mergeCell ref="AA70:AB71"/>
    <mergeCell ref="AC70:AD71"/>
    <mergeCell ref="AE70:AF71"/>
    <mergeCell ref="AG70:AH71"/>
    <mergeCell ref="AI70:AJ71"/>
    <mergeCell ref="A72:D73"/>
    <mergeCell ref="M72:P73"/>
    <mergeCell ref="A70:D71"/>
    <mergeCell ref="I70:L71"/>
    <mergeCell ref="U68:V69"/>
    <mergeCell ref="W68:X69"/>
    <mergeCell ref="Y68:Z69"/>
    <mergeCell ref="AA68:AB69"/>
    <mergeCell ref="AC68:AD69"/>
    <mergeCell ref="AE68:AF69"/>
    <mergeCell ref="AG68:AH69"/>
    <mergeCell ref="AI68:AJ69"/>
    <mergeCell ref="U64:V65"/>
    <mergeCell ref="W64:X65"/>
    <mergeCell ref="Y64:Z65"/>
    <mergeCell ref="AA64:AB65"/>
    <mergeCell ref="AC64:AD65"/>
    <mergeCell ref="AE64:AF65"/>
    <mergeCell ref="AG64:AH65"/>
    <mergeCell ref="AI64:AJ65"/>
    <mergeCell ref="A64:D65"/>
    <mergeCell ref="Q64:T65"/>
    <mergeCell ref="U62:V63"/>
    <mergeCell ref="W62:X63"/>
    <mergeCell ref="Y62:Z63"/>
    <mergeCell ref="AA62:AB63"/>
    <mergeCell ref="AC62:AD63"/>
    <mergeCell ref="AE62:AF63"/>
    <mergeCell ref="AG62:AH63"/>
    <mergeCell ref="AI62:AJ63"/>
    <mergeCell ref="A62:D63"/>
    <mergeCell ref="M62:P63"/>
    <mergeCell ref="U60:V61"/>
    <mergeCell ref="W60:X61"/>
    <mergeCell ref="Y60:Z61"/>
    <mergeCell ref="AA60:AB61"/>
    <mergeCell ref="AC60:AD61"/>
    <mergeCell ref="AE60:AF61"/>
    <mergeCell ref="AG60:AH61"/>
    <mergeCell ref="AI60:AJ61"/>
    <mergeCell ref="A60:D61"/>
    <mergeCell ref="I60:L61"/>
    <mergeCell ref="U58:V59"/>
    <mergeCell ref="W58:X59"/>
    <mergeCell ref="Y58:Z59"/>
    <mergeCell ref="AA58:AB59"/>
    <mergeCell ref="AC58:AD59"/>
    <mergeCell ref="AE58:AF59"/>
    <mergeCell ref="AG58:AH59"/>
    <mergeCell ref="AI58:AJ59"/>
    <mergeCell ref="A58:D59"/>
    <mergeCell ref="E58:H59"/>
    <mergeCell ref="U54:V55"/>
    <mergeCell ref="W54:X55"/>
    <mergeCell ref="Y54:Z55"/>
    <mergeCell ref="AA54:AB55"/>
    <mergeCell ref="AC54:AD55"/>
    <mergeCell ref="AE54:AF55"/>
    <mergeCell ref="AG54:AH55"/>
    <mergeCell ref="AI54:AJ55"/>
    <mergeCell ref="U52:V53"/>
    <mergeCell ref="W52:X53"/>
    <mergeCell ref="Y52:Z53"/>
    <mergeCell ref="AA52:AB53"/>
    <mergeCell ref="AC52:AD53"/>
    <mergeCell ref="AE52:AF53"/>
    <mergeCell ref="AG52:AH53"/>
    <mergeCell ref="AI52:AJ53"/>
    <mergeCell ref="U50:V51"/>
    <mergeCell ref="W50:X51"/>
    <mergeCell ref="Y50:Z51"/>
    <mergeCell ref="AA50:AB51"/>
    <mergeCell ref="AC50:AD51"/>
    <mergeCell ref="AE50:AF51"/>
    <mergeCell ref="AG50:AH51"/>
    <mergeCell ref="AI50:AJ51"/>
    <mergeCell ref="A50:D51"/>
    <mergeCell ref="I50:L51"/>
    <mergeCell ref="U48:V49"/>
    <mergeCell ref="W48:X49"/>
    <mergeCell ref="Y48:Z49"/>
    <mergeCell ref="AA48:AB49"/>
    <mergeCell ref="AC48:AD49"/>
    <mergeCell ref="AE48:AF49"/>
    <mergeCell ref="AG48:AH49"/>
    <mergeCell ref="AI48:AJ49"/>
    <mergeCell ref="A48:D49"/>
    <mergeCell ref="E48:H49"/>
    <mergeCell ref="A68:D69"/>
    <mergeCell ref="E68:H69"/>
    <mergeCell ref="A54:D55"/>
    <mergeCell ref="Q54:T55"/>
    <mergeCell ref="A52:D53"/>
    <mergeCell ref="M52:P53"/>
    <mergeCell ref="U41:V42"/>
    <mergeCell ref="W41:X42"/>
    <mergeCell ref="Y41:Z42"/>
    <mergeCell ref="AA41:AB42"/>
    <mergeCell ref="AC41:AD42"/>
    <mergeCell ref="AE41:AF42"/>
    <mergeCell ref="AG41:AH42"/>
    <mergeCell ref="AI41:AJ42"/>
    <mergeCell ref="A41:D42"/>
    <mergeCell ref="Q41:T42"/>
    <mergeCell ref="U39:V40"/>
    <mergeCell ref="W39:X40"/>
    <mergeCell ref="Y39:Z40"/>
    <mergeCell ref="AA39:AB40"/>
    <mergeCell ref="AC39:AD40"/>
    <mergeCell ref="AE39:AF40"/>
    <mergeCell ref="AG39:AH40"/>
    <mergeCell ref="AI39:AJ40"/>
    <mergeCell ref="A39:D40"/>
    <mergeCell ref="M39:P40"/>
    <mergeCell ref="U37:V38"/>
    <mergeCell ref="W37:X38"/>
    <mergeCell ref="Y37:Z38"/>
    <mergeCell ref="AA37:AB38"/>
    <mergeCell ref="AC37:AD38"/>
    <mergeCell ref="AE37:AF38"/>
    <mergeCell ref="AG37:AH38"/>
    <mergeCell ref="AI37:AJ38"/>
    <mergeCell ref="A37:D38"/>
    <mergeCell ref="I37:L38"/>
    <mergeCell ref="U35:V36"/>
    <mergeCell ref="W35:X36"/>
    <mergeCell ref="Y35:Z36"/>
    <mergeCell ref="AA35:AB36"/>
    <mergeCell ref="AC35:AD36"/>
    <mergeCell ref="AE35:AF36"/>
    <mergeCell ref="AG35:AH36"/>
    <mergeCell ref="AI35:AJ36"/>
    <mergeCell ref="A35:D36"/>
    <mergeCell ref="E35:H36"/>
    <mergeCell ref="U31:V32"/>
    <mergeCell ref="W31:X32"/>
    <mergeCell ref="Y31:Z32"/>
    <mergeCell ref="AA31:AB32"/>
    <mergeCell ref="AC31:AD32"/>
    <mergeCell ref="AE31:AF32"/>
    <mergeCell ref="AG31:AH32"/>
    <mergeCell ref="AI31:AJ32"/>
    <mergeCell ref="A31:D32"/>
    <mergeCell ref="Q31:T32"/>
    <mergeCell ref="U29:V30"/>
    <mergeCell ref="W29:X30"/>
    <mergeCell ref="Y29:Z30"/>
    <mergeCell ref="AA29:AB30"/>
    <mergeCell ref="AC29:AD30"/>
    <mergeCell ref="AE29:AF30"/>
    <mergeCell ref="AG29:AH30"/>
    <mergeCell ref="AI29:AJ30"/>
    <mergeCell ref="A29:D30"/>
    <mergeCell ref="M29:P30"/>
    <mergeCell ref="U27:V28"/>
    <mergeCell ref="W27:X28"/>
    <mergeCell ref="Y27:Z28"/>
    <mergeCell ref="AA27:AB28"/>
    <mergeCell ref="AC27:AD28"/>
    <mergeCell ref="AE27:AF28"/>
    <mergeCell ref="AG27:AH28"/>
    <mergeCell ref="AI27:AJ28"/>
    <mergeCell ref="A27:D28"/>
    <mergeCell ref="I27:L28"/>
    <mergeCell ref="U25:V26"/>
    <mergeCell ref="W25:X26"/>
    <mergeCell ref="Y25:Z26"/>
    <mergeCell ref="AA25:AB26"/>
    <mergeCell ref="AC25:AD26"/>
    <mergeCell ref="AE25:AF26"/>
    <mergeCell ref="AG25:AH26"/>
    <mergeCell ref="AI25:AJ26"/>
    <mergeCell ref="A25:D26"/>
    <mergeCell ref="E25:H26"/>
    <mergeCell ref="U21:V22"/>
    <mergeCell ref="W21:X22"/>
    <mergeCell ref="Y21:Z22"/>
    <mergeCell ref="AA21:AB22"/>
    <mergeCell ref="AC21:AD22"/>
    <mergeCell ref="AE21:AF22"/>
    <mergeCell ref="AG21:AH22"/>
    <mergeCell ref="AI21:AJ22"/>
    <mergeCell ref="A21:D22"/>
    <mergeCell ref="Q21:T22"/>
    <mergeCell ref="U19:V20"/>
    <mergeCell ref="W19:X20"/>
    <mergeCell ref="Y19:Z20"/>
    <mergeCell ref="AA19:AB20"/>
    <mergeCell ref="AC19:AD20"/>
    <mergeCell ref="AE19:AF20"/>
    <mergeCell ref="AG19:AH20"/>
    <mergeCell ref="AI19:AJ20"/>
    <mergeCell ref="A19:D20"/>
    <mergeCell ref="M19:P20"/>
    <mergeCell ref="U17:V18"/>
    <mergeCell ref="W17:X18"/>
    <mergeCell ref="Y17:Z18"/>
    <mergeCell ref="AA17:AB18"/>
    <mergeCell ref="AC17:AD18"/>
    <mergeCell ref="AE17:AF18"/>
    <mergeCell ref="AG17:AH18"/>
    <mergeCell ref="AI17:AJ18"/>
    <mergeCell ref="A17:D18"/>
    <mergeCell ref="I17:L18"/>
    <mergeCell ref="U15:V16"/>
    <mergeCell ref="W15:X16"/>
    <mergeCell ref="Y15:Z16"/>
    <mergeCell ref="AA15:AB16"/>
    <mergeCell ref="AC15:AD16"/>
    <mergeCell ref="AE15:AF16"/>
    <mergeCell ref="AG15:AH16"/>
    <mergeCell ref="AI15:AJ16"/>
    <mergeCell ref="A15:D16"/>
    <mergeCell ref="E15:H16"/>
    <mergeCell ref="U11:V12"/>
    <mergeCell ref="W11:X12"/>
    <mergeCell ref="Y11:Z12"/>
    <mergeCell ref="AA11:AB12"/>
    <mergeCell ref="AC11:AD12"/>
    <mergeCell ref="AE11:AF12"/>
    <mergeCell ref="AG11:AH12"/>
    <mergeCell ref="AI11:AJ12"/>
    <mergeCell ref="A11:D12"/>
    <mergeCell ref="Q11:T12"/>
    <mergeCell ref="U9:V10"/>
    <mergeCell ref="W9:X10"/>
    <mergeCell ref="Y9:Z10"/>
    <mergeCell ref="AA9:AB10"/>
    <mergeCell ref="AC9:AD10"/>
    <mergeCell ref="AE9:AF10"/>
    <mergeCell ref="AG9:AH10"/>
    <mergeCell ref="AI9:AJ10"/>
    <mergeCell ref="A9:D10"/>
    <mergeCell ref="M9:P10"/>
    <mergeCell ref="U7:V8"/>
    <mergeCell ref="W7:X8"/>
    <mergeCell ref="Y7:Z8"/>
    <mergeCell ref="AA7:AB8"/>
    <mergeCell ref="AC7:AD8"/>
    <mergeCell ref="AE7:AF8"/>
    <mergeCell ref="AG7:AH8"/>
    <mergeCell ref="AI7:AJ8"/>
    <mergeCell ref="A7:D8"/>
    <mergeCell ref="I7:L8"/>
    <mergeCell ref="U5:V6"/>
    <mergeCell ref="W5:X6"/>
    <mergeCell ref="Y5:Z6"/>
    <mergeCell ref="AA5:AB6"/>
    <mergeCell ref="AC5:AD6"/>
    <mergeCell ref="AE5:AF6"/>
    <mergeCell ref="AG5:AH6"/>
    <mergeCell ref="AI5:AJ6"/>
    <mergeCell ref="A5:D6"/>
    <mergeCell ref="E5:H6"/>
  </mergeCells>
  <printOptions horizontalCentered="1"/>
  <pageMargins left="0.196850393700787" right="0.196850393700787" top="0.78740157480315" bottom="0.393700787401575" header="0.31496062992126" footer="0.31496062992126"/>
  <pageSetup paperSize="9" scale="37" fitToHeight="0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8" workbookViewId="0">
      <selection activeCell="E4" sqref="E4"/>
    </sheetView>
  </sheetViews>
  <sheetFormatPr defaultColWidth="9" defaultRowHeight="18.75" outlineLevelCol="4"/>
  <cols>
    <col min="1" max="4" width="20.625" customWidth="1"/>
    <col min="5" max="5" width="30.625" customWidth="1"/>
  </cols>
  <sheetData>
    <row r="1" ht="33" spans="1:2">
      <c r="A1" s="1" t="s">
        <v>229</v>
      </c>
      <c r="B1" s="2"/>
    </row>
    <row r="2" spans="1:3">
      <c r="A2" s="3" t="s">
        <v>230</v>
      </c>
      <c r="B2" t="s">
        <v>231</v>
      </c>
      <c r="C2" t="s">
        <v>232</v>
      </c>
    </row>
    <row r="3" spans="1:3">
      <c r="A3" s="3"/>
      <c r="B3" t="s">
        <v>233</v>
      </c>
      <c r="C3" t="s">
        <v>234</v>
      </c>
    </row>
    <row r="4" spans="1:4">
      <c r="A4" s="3" t="s">
        <v>235</v>
      </c>
      <c r="B4" s="4" t="s">
        <v>236</v>
      </c>
      <c r="C4" s="4"/>
      <c r="D4" s="3" t="s">
        <v>237</v>
      </c>
    </row>
    <row r="5" spans="1:4">
      <c r="A5" s="3"/>
      <c r="B5" s="4"/>
      <c r="C5" s="4"/>
      <c r="D5" s="3"/>
    </row>
    <row r="6" spans="1:5">
      <c r="A6" s="5" t="s">
        <v>238</v>
      </c>
      <c r="D6" s="2" t="s">
        <v>237</v>
      </c>
      <c r="E6" s="2"/>
    </row>
    <row r="7" spans="1:5">
      <c r="A7" s="6"/>
      <c r="D7" s="7"/>
      <c r="E7" s="7"/>
    </row>
    <row r="8" ht="24.95" customHeight="1" spans="1:5">
      <c r="A8" s="8" t="s">
        <v>239</v>
      </c>
      <c r="B8" s="9" t="s">
        <v>240</v>
      </c>
      <c r="C8" s="10" t="s">
        <v>241</v>
      </c>
      <c r="D8" s="11"/>
      <c r="E8" s="12"/>
    </row>
    <row r="9" ht="24.95" customHeight="1" spans="1:5">
      <c r="A9" s="9"/>
      <c r="B9" s="9"/>
      <c r="C9" s="13"/>
      <c r="D9" s="14"/>
      <c r="E9" s="15"/>
    </row>
    <row r="10" ht="24.95" customHeight="1" spans="1:5">
      <c r="A10" s="16" t="s">
        <v>242</v>
      </c>
      <c r="B10" s="17">
        <v>90000</v>
      </c>
      <c r="C10" s="18" t="s">
        <v>243</v>
      </c>
      <c r="D10" s="19"/>
      <c r="E10" s="20" t="s">
        <v>244</v>
      </c>
    </row>
    <row r="11" ht="24.95" customHeight="1" spans="1:5">
      <c r="A11" s="16"/>
      <c r="B11" s="17"/>
      <c r="C11" s="21" t="s">
        <v>245</v>
      </c>
      <c r="D11" s="22"/>
      <c r="E11" s="23"/>
    </row>
    <row r="12" ht="24.95" customHeight="1" spans="1:5">
      <c r="A12" s="16" t="s">
        <v>246</v>
      </c>
      <c r="B12" s="24">
        <v>50000</v>
      </c>
      <c r="C12" s="16" t="s">
        <v>247</v>
      </c>
      <c r="D12" s="25"/>
      <c r="E12" s="23" t="s">
        <v>248</v>
      </c>
    </row>
    <row r="13" ht="24.95" customHeight="1" spans="1:5">
      <c r="A13" s="16"/>
      <c r="B13" s="24"/>
      <c r="C13" s="16"/>
      <c r="D13" s="25"/>
      <c r="E13" s="23"/>
    </row>
    <row r="14" ht="24.95" customHeight="1" spans="1:5">
      <c r="A14" s="16" t="s">
        <v>249</v>
      </c>
      <c r="B14" s="24">
        <v>72000</v>
      </c>
      <c r="C14" s="16" t="s">
        <v>250</v>
      </c>
      <c r="D14" s="25"/>
      <c r="E14" s="23" t="s">
        <v>251</v>
      </c>
    </row>
    <row r="15" ht="24.95" customHeight="1" spans="1:5">
      <c r="A15" s="16"/>
      <c r="B15" s="24"/>
      <c r="C15" s="16"/>
      <c r="D15" s="25"/>
      <c r="E15" s="23"/>
    </row>
    <row r="16" ht="24.95" customHeight="1" spans="1:5">
      <c r="A16" s="16" t="s">
        <v>252</v>
      </c>
      <c r="B16" s="24">
        <v>21000</v>
      </c>
      <c r="C16" s="16" t="s">
        <v>253</v>
      </c>
      <c r="D16" s="25"/>
      <c r="E16" s="23" t="s">
        <v>254</v>
      </c>
    </row>
    <row r="17" ht="24.95" customHeight="1" spans="1:5">
      <c r="A17" s="16"/>
      <c r="B17" s="24"/>
      <c r="C17" s="16"/>
      <c r="D17" s="25"/>
      <c r="E17" s="23"/>
    </row>
    <row r="18" ht="24.95" customHeight="1" spans="1:5">
      <c r="A18" s="16" t="s">
        <v>255</v>
      </c>
      <c r="B18" s="24">
        <v>5000</v>
      </c>
      <c r="C18" s="16" t="s">
        <v>256</v>
      </c>
      <c r="D18" s="25"/>
      <c r="E18" s="23"/>
    </row>
    <row r="19" ht="24.95" customHeight="1" spans="1:5">
      <c r="A19" s="26"/>
      <c r="B19" s="27"/>
      <c r="C19" s="26"/>
      <c r="D19" s="28"/>
      <c r="E19" s="29"/>
    </row>
    <row r="20" ht="24.95" customHeight="1" spans="1:5">
      <c r="A20" s="30" t="s">
        <v>257</v>
      </c>
      <c r="B20" s="31">
        <f>SUM(B10:B19)</f>
        <v>238000</v>
      </c>
      <c r="C20" s="32"/>
      <c r="D20" s="2"/>
      <c r="E20" s="33"/>
    </row>
    <row r="21" ht="24.95" customHeight="1" spans="1:5">
      <c r="A21" s="34"/>
      <c r="B21" s="35"/>
      <c r="C21" s="36"/>
      <c r="D21" s="37"/>
      <c r="E21" s="38"/>
    </row>
  </sheetData>
  <mergeCells count="33">
    <mergeCell ref="C10:D10"/>
    <mergeCell ref="C11:D11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B8:B9"/>
    <mergeCell ref="B10:B11"/>
    <mergeCell ref="B12:B13"/>
    <mergeCell ref="B14:B15"/>
    <mergeCell ref="B16:B17"/>
    <mergeCell ref="B18:B19"/>
    <mergeCell ref="B20:B21"/>
    <mergeCell ref="D4:D5"/>
    <mergeCell ref="D6:D7"/>
    <mergeCell ref="E6:E7"/>
    <mergeCell ref="E10:E11"/>
    <mergeCell ref="E12:E13"/>
    <mergeCell ref="E14:E15"/>
    <mergeCell ref="E16:E17"/>
    <mergeCell ref="E18:E19"/>
    <mergeCell ref="B4:C5"/>
    <mergeCell ref="C8:E9"/>
    <mergeCell ref="C14:D15"/>
    <mergeCell ref="C12:D13"/>
    <mergeCell ref="C16:D17"/>
    <mergeCell ref="C18:D19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U11要項  </vt:lpstr>
      <vt:lpstr>U11winterleague（AB)</vt:lpstr>
      <vt:lpstr>U11winterleague (CD)</vt:lpstr>
      <vt:lpstr>星取表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2023-01-16T04:06:40Z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